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bin" ContentType="application/vnd.ms-office.vbaPro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codeName="{8C4F1C90-05EB-6A55-5F09-09C24B55AC0B}"/>
  <workbookPr codeName="ThisWorkbook" defaultThemeVersion="124226"/>
  <bookViews>
    <workbookView xWindow="0" yWindow="0" windowWidth="25440" windowHeight="14760" tabRatio="701" activeTab="2"/>
  </bookViews>
  <sheets>
    <sheet name="Main" sheetId="1" r:id="rId1"/>
    <sheet name="Risk Assessment" sheetId="2" r:id="rId2"/>
    <sheet name="Action Prioritisation" sheetId="3" r:id="rId3"/>
  </sheets>
  <definedNames>
    <definedName name="assessmentmethod">'Main'!#REF!</definedName>
    <definedName name="businessarea">'Main'!#REF!</definedName>
    <definedName name="councilwide">'Main'!#REF!</definedName>
    <definedName name="landuse">'Main'!#REF!</definedName>
  </definedNames>
  <calcPr calcId="145621"/>
  <extLst/>
</workbook>
</file>

<file path=xl/sharedStrings.xml><?xml version="1.0" encoding="utf-8"?>
<sst xmlns="http://schemas.openxmlformats.org/spreadsheetml/2006/main" count="1190" uniqueCount="948">
  <si>
    <t>Likelihood</t>
  </si>
  <si>
    <t xml:space="preserve"> Consequence</t>
  </si>
  <si>
    <t>Level of Risk</t>
  </si>
  <si>
    <t>Risk Code</t>
  </si>
  <si>
    <t>Climate Change Adaptation Planning Project  Risk Assessment Tool</t>
  </si>
  <si>
    <t>Climate Impact</t>
  </si>
  <si>
    <t xml:space="preserve">External Stakeholders </t>
  </si>
  <si>
    <t>Proposed adaptation action(s)</t>
  </si>
  <si>
    <t>Treated Likelihood</t>
  </si>
  <si>
    <t>Treated Consequence</t>
  </si>
  <si>
    <t>Residual Risk</t>
  </si>
  <si>
    <t>Comments</t>
  </si>
  <si>
    <t>Action Code</t>
  </si>
  <si>
    <t>Multi Criteria Analysis</t>
  </si>
  <si>
    <t>Adaptation Action</t>
  </si>
  <si>
    <t>Cost</t>
  </si>
  <si>
    <t>Risks treated</t>
  </si>
  <si>
    <t>Score</t>
  </si>
  <si>
    <t>Political feasibility</t>
  </si>
  <si>
    <t>Community acceptance</t>
  </si>
  <si>
    <t>Concurrent effects</t>
  </si>
  <si>
    <t>Total Score</t>
  </si>
  <si>
    <t>Climate Change Adaptation Planning Project - Risk Assessment</t>
  </si>
  <si>
    <t>Action Number</t>
  </si>
  <si>
    <t>Risk Identification and Evaluation</t>
  </si>
  <si>
    <t>Yes</t>
  </si>
  <si>
    <t>No</t>
  </si>
  <si>
    <t>Risk Codes for Other Risks Treated</t>
  </si>
  <si>
    <t>Risk Statement                        (Impact + Hazard + Outcome)</t>
  </si>
  <si>
    <t>Success Criteria (Outcome)</t>
  </si>
  <si>
    <t>Formulate Actions and Re-evaluate Risk</t>
  </si>
  <si>
    <t>Responsible Business Unit</t>
  </si>
  <si>
    <t>Relevant Council Document</t>
  </si>
  <si>
    <t xml:space="preserve">Weightings: </t>
  </si>
  <si>
    <t>Influence level</t>
  </si>
  <si>
    <t>Timeframe for Implementation</t>
  </si>
  <si>
    <t>A-1</t>
  </si>
  <si>
    <t>A-2</t>
  </si>
  <si>
    <t>A-3</t>
  </si>
  <si>
    <t>A-4</t>
  </si>
  <si>
    <t>A-5</t>
  </si>
  <si>
    <t>A-6</t>
  </si>
  <si>
    <t>A-7</t>
  </si>
  <si>
    <t>A-8</t>
  </si>
  <si>
    <t>A-9</t>
  </si>
  <si>
    <t>A-10</t>
  </si>
  <si>
    <t>A-11</t>
  </si>
  <si>
    <t>A-12</t>
  </si>
  <si>
    <t>A-13</t>
  </si>
  <si>
    <t>A-14</t>
  </si>
  <si>
    <t>A-15</t>
  </si>
  <si>
    <t>A-16</t>
  </si>
  <si>
    <t>A-17</t>
  </si>
  <si>
    <t>R-1</t>
  </si>
  <si>
    <t>R-2</t>
  </si>
  <si>
    <t>R-3</t>
  </si>
  <si>
    <t>R-4</t>
  </si>
  <si>
    <t>R-5</t>
  </si>
  <si>
    <t>R-6</t>
  </si>
  <si>
    <t>R-7</t>
  </si>
  <si>
    <t>R-8</t>
  </si>
  <si>
    <t>R-9</t>
  </si>
  <si>
    <t>R-10</t>
  </si>
  <si>
    <t>R-11</t>
  </si>
  <si>
    <t>R-12</t>
  </si>
  <si>
    <t>R-13</t>
  </si>
  <si>
    <t>R-14</t>
  </si>
  <si>
    <t>R-15</t>
  </si>
  <si>
    <t>R-16</t>
  </si>
  <si>
    <t>R-17</t>
  </si>
  <si>
    <t>R-18</t>
  </si>
  <si>
    <t>R-19</t>
  </si>
  <si>
    <t>R-20</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</si>
  <si>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</si>
  <si>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</si>
  <si>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</si>
  <si>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</si>
  <si>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</si>
  <si>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</si>
  <si>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</si>
  <si>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</si>
  <si>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</si>
  <si>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</si>
  <si>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</si>
  <si>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</si>
  <si>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</si>
  <si>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</si>
  <si>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</si>
  <si>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</si>
  <si>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</si>
  <si>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</si>
  <si>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</si>
  <si>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</si>
  <si>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</si>
  <si>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</si>
  <si>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</si>
  <si>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</si>
  <si>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</si>
  <si>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</si>
  <si>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</si>
  <si>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</si>
  <si>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</si>
  <si>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</si>
  <si>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</si>
  <si>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</si>
  <si>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</si>
  <si>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</si>
  <si>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</si>
  <si>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</si>
  <si>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</si>
  <si>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</si>
  <si>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</si>
  <si>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</si>
  <si>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</si>
  <si>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</si>
  <si>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</si>
  <si>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</si>
  <si>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</si>
  <si>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</si>
  <si>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</si>
  <si>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</si>
  <si>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</si>
  <si>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</si>
  <si>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</si>
  <si>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</si>
  <si>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</si>
  <si>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</si>
  <si>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</si>
  <si>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</si>
  <si>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</si>
  <si>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</si>
  <si>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</si>
  <si>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</si>
  <si>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</si>
  <si>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</si>
  <si>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</si>
  <si>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</si>
  <si>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</si>
  <si>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</si>
  <si>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</si>
  <si>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</si>
  <si>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</si>
  <si>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</si>
  <si>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</si>
  <si>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</si>
  <si>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</si>
  <si>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</si>
  <si>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</si>
  <si>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</si>
  <si>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</si>
  <si>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</si>
  <si>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</si>
  <si>
    <t>A-97</t>
  </si>
  <si>
    <t>A-98</t>
  </si>
  <si>
    <t>A-99</t>
  </si>
  <si>
    <t>A-100</t>
  </si>
  <si>
    <t>A-101</t>
  </si>
  <si>
    <t>A-102</t>
  </si>
  <si>
    <t>A-103</t>
  </si>
  <si>
    <t>A-104</t>
  </si>
  <si>
    <t>A-105</t>
  </si>
  <si>
    <t>A-106</t>
  </si>
  <si>
    <t>A-107</t>
  </si>
  <si>
    <t>A-108</t>
  </si>
  <si>
    <t>A-109</t>
  </si>
  <si>
    <t>A-110</t>
  </si>
  <si>
    <t>A-111</t>
  </si>
  <si>
    <t>A-112</t>
  </si>
  <si>
    <t>A-113</t>
  </si>
  <si>
    <t>A-114</t>
  </si>
  <si>
    <t>A-115</t>
  </si>
  <si>
    <t>A-116</t>
  </si>
  <si>
    <t>A-117</t>
  </si>
  <si>
    <t>A-118</t>
  </si>
  <si>
    <t>A-119</t>
  </si>
  <si>
    <t>A-120</t>
  </si>
  <si>
    <t>A-121</t>
  </si>
  <si>
    <t>A-122</t>
  </si>
  <si>
    <t>A-123</t>
  </si>
  <si>
    <t>A-124</t>
  </si>
  <si>
    <t>A-125</t>
  </si>
  <si>
    <t>A-126</t>
  </si>
  <si>
    <t>A-127</t>
  </si>
  <si>
    <t>A-128</t>
  </si>
  <si>
    <t>A-129</t>
  </si>
  <si>
    <t>A-130</t>
  </si>
  <si>
    <t>A-131</t>
  </si>
  <si>
    <t>A-132</t>
  </si>
  <si>
    <t>A-133</t>
  </si>
  <si>
    <t>A-134</t>
  </si>
  <si>
    <t>A-135</t>
  </si>
  <si>
    <t>A-136</t>
  </si>
  <si>
    <t>A-137</t>
  </si>
  <si>
    <t>A-138</t>
  </si>
  <si>
    <t>A-139</t>
  </si>
  <si>
    <t>A-140</t>
  </si>
  <si>
    <t>A-141</t>
  </si>
  <si>
    <t>A-142</t>
  </si>
  <si>
    <t>A-143</t>
  </si>
  <si>
    <t>A-144</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</si>
  <si>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</si>
  <si>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</si>
  <si>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</si>
  <si>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</si>
  <si>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</si>
  <si>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</si>
  <si>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</si>
  <si>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</si>
  <si>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</si>
  <si>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</si>
  <si>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</si>
  <si>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</si>
  <si>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</si>
  <si>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</si>
  <si>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</si>
  <si>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</si>
  <si>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</si>
  <si>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</si>
  <si>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</si>
  <si>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</si>
  <si>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</si>
  <si>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</si>
  <si>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</si>
  <si>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</si>
  <si>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</si>
  <si>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</si>
  <si>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</si>
  <si>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</si>
  <si>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</si>
  <si>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</si>
  <si>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</si>
  <si>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</si>
  <si>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</si>
  <si>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</si>
  <si>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</si>
  <si>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</si>
  <si>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</si>
  <si>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</si>
  <si>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</si>
  <si>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</si>
  <si>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</si>
  <si>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</si>
  <si>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</si>
  <si>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</si>
  <si>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</si>
  <si>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</si>
  <si>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</si>
  <si>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</si>
  <si>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</si>
  <si>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</si>
  <si>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</si>
  <si>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</si>
  <si>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</si>
  <si>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</si>
  <si>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</si>
  <si>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</si>
  <si>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</si>
  <si>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A-202</t>
  </si>
  <si>
    <t>A-203</t>
  </si>
  <si>
    <t>A-204</t>
  </si>
  <si>
    <t>A-205</t>
  </si>
  <si>
    <t>A-206</t>
  </si>
  <si>
    <t>A-207</t>
  </si>
  <si>
    <t>A-208</t>
  </si>
  <si>
    <t>A-209</t>
  </si>
  <si>
    <t>A-210</t>
  </si>
  <si>
    <t>A-211</t>
  </si>
  <si>
    <t>A-212</t>
  </si>
  <si>
    <t>A-213</t>
  </si>
  <si>
    <t>A-214</t>
  </si>
  <si>
    <t>A-215</t>
  </si>
  <si>
    <t>A-216</t>
  </si>
  <si>
    <t>A-217</t>
  </si>
  <si>
    <t>A-218</t>
  </si>
  <si>
    <t>A-219</t>
  </si>
  <si>
    <t>A-220</t>
  </si>
  <si>
    <t>A-221</t>
  </si>
  <si>
    <t>A-222</t>
  </si>
  <si>
    <t>A-223</t>
  </si>
  <si>
    <t>A-224</t>
  </si>
  <si>
    <t>A-225</t>
  </si>
  <si>
    <t>A-226</t>
  </si>
  <si>
    <t>A-227</t>
  </si>
  <si>
    <t>A-228</t>
  </si>
  <si>
    <t>A-229</t>
  </si>
  <si>
    <t>A-230</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</si>
  <si>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</si>
  <si>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</si>
  <si>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</si>
  <si>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</si>
  <si>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</si>
  <si>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</si>
  <si>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</si>
  <si>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</si>
  <si>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</si>
  <si>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</si>
  <si>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</si>
  <si>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</si>
  <si>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</si>
  <si>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</si>
  <si>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</si>
  <si>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</si>
  <si>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</si>
  <si>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</si>
  <si>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</si>
  <si>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</si>
  <si>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</si>
  <si>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</si>
  <si>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</si>
  <si>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</si>
  <si>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</si>
  <si>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</si>
  <si>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</si>
  <si>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</si>
  <si>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</si>
  <si>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</si>
  <si>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</si>
  <si>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</si>
  <si>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</si>
  <si>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</si>
  <si>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</si>
  <si>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</si>
  <si>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</si>
  <si>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</si>
  <si>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</si>
  <si>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</si>
  <si>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</si>
  <si>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</si>
  <si>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</si>
  <si>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</si>
  <si>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</si>
  <si>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</si>
  <si>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</si>
  <si>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</si>
  <si>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</si>
  <si>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</si>
  <si>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</si>
  <si>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</si>
  <si>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</si>
  <si>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</si>
  <si>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</si>
  <si>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</si>
  <si>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</si>
  <si>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</si>
  <si>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</si>
  <si>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</si>
  <si>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</si>
  <si>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</si>
  <si>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</si>
  <si>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</si>
  <si>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</si>
  <si>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</si>
  <si>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</si>
  <si>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</si>
  <si>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</si>
  <si>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</si>
  <si>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</si>
  <si>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A-302</t>
  </si>
  <si>
    <t>A-303</t>
  </si>
  <si>
    <t>A-304</t>
  </si>
  <si>
    <t>A-305</t>
  </si>
  <si>
    <t>A-306</t>
  </si>
  <si>
    <t>A-307</t>
  </si>
  <si>
    <t>A-308</t>
  </si>
  <si>
    <t>A-309</t>
  </si>
  <si>
    <t>A-310</t>
  </si>
  <si>
    <t>A-311</t>
  </si>
  <si>
    <t>A-312</t>
  </si>
  <si>
    <t>A-313</t>
  </si>
  <si>
    <t>A-314</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</si>
  <si>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</si>
  <si>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</si>
  <si>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</si>
  <si>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</si>
  <si>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</si>
  <si>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</si>
  <si>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</si>
  <si>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</si>
  <si>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</si>
  <si>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</si>
  <si>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</si>
  <si>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</si>
  <si>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</si>
  <si>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</si>
  <si>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</si>
  <si>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</si>
  <si>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</si>
  <si>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</si>
  <si>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</si>
  <si>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</si>
  <si>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</si>
  <si>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</si>
  <si>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</si>
  <si>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</si>
  <si>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</si>
  <si>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</si>
  <si>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</si>
  <si>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</si>
  <si>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</si>
  <si>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</si>
  <si>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</si>
  <si>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</si>
  <si>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</si>
  <si>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</si>
  <si>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</si>
  <si>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</si>
  <si>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</si>
  <si>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</si>
  <si>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</si>
  <si>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</si>
  <si>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</si>
  <si>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</si>
  <si>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</si>
  <si>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</si>
  <si>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</si>
  <si>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A-360</t>
  </si>
  <si>
    <t>A-361</t>
  </si>
  <si>
    <t>A-362</t>
  </si>
  <si>
    <t>A-363</t>
  </si>
  <si>
    <t>A-364</t>
  </si>
  <si>
    <t>A-365</t>
  </si>
  <si>
    <t>A-366</t>
  </si>
  <si>
    <t>A-367</t>
  </si>
  <si>
    <t>A-368</t>
  </si>
  <si>
    <t>A-369</t>
  </si>
  <si>
    <t>A-370</t>
  </si>
  <si>
    <t>A-371</t>
  </si>
  <si>
    <t>A-372</t>
  </si>
  <si>
    <t>A-373</t>
  </si>
  <si>
    <t>A-374</t>
  </si>
  <si>
    <t>A-375</t>
  </si>
  <si>
    <t>A-376</t>
  </si>
  <si>
    <t>A-377</t>
  </si>
  <si>
    <t>A-378</t>
  </si>
  <si>
    <t>A-379</t>
  </si>
  <si>
    <t>A-380</t>
  </si>
  <si>
    <t>A-381</t>
  </si>
  <si>
    <t>A-382</t>
  </si>
  <si>
    <t>A-383</t>
  </si>
  <si>
    <t>A-384</t>
  </si>
  <si>
    <t>A-385</t>
  </si>
  <si>
    <t>A-386</t>
  </si>
  <si>
    <t>A-387</t>
  </si>
  <si>
    <t>A-388</t>
  </si>
  <si>
    <t>A-389</t>
  </si>
  <si>
    <t>A-390</t>
  </si>
  <si>
    <t>A-391</t>
  </si>
  <si>
    <t>A-392</t>
  </si>
  <si>
    <t>A-393</t>
  </si>
  <si>
    <t>A-394</t>
  </si>
  <si>
    <t>A-395</t>
  </si>
  <si>
    <t>A-396</t>
  </si>
  <si>
    <t>A-397</t>
  </si>
  <si>
    <t>A-398</t>
  </si>
  <si>
    <t>A-399</t>
  </si>
  <si>
    <t>A-400</t>
  </si>
  <si>
    <t>A-401</t>
  </si>
  <si>
    <t>A-402</t>
  </si>
  <si>
    <t>A-403</t>
  </si>
  <si>
    <t>A-404</t>
  </si>
  <si>
    <t>A-405</t>
  </si>
  <si>
    <t>A-406</t>
  </si>
  <si>
    <t>A-407</t>
  </si>
  <si>
    <t>A-408</t>
  </si>
  <si>
    <t>A-409</t>
  </si>
  <si>
    <t>A-410</t>
  </si>
  <si>
    <t>A-411</t>
  </si>
  <si>
    <t>A-412</t>
  </si>
  <si>
    <t>A-413</t>
  </si>
  <si>
    <t>A-414</t>
  </si>
  <si>
    <t>A-415</t>
  </si>
  <si>
    <t>A-416</t>
  </si>
  <si>
    <t>A-417</t>
  </si>
  <si>
    <t>A-418</t>
  </si>
  <si>
    <t>A-419</t>
  </si>
  <si>
    <t>A-420</t>
  </si>
  <si>
    <t>A-421</t>
  </si>
  <si>
    <t>A-422</t>
  </si>
  <si>
    <t>A-423</t>
  </si>
  <si>
    <t>A-424</t>
  </si>
  <si>
    <t>A-425</t>
  </si>
  <si>
    <t>A-426</t>
  </si>
  <si>
    <t>A-427</t>
  </si>
  <si>
    <t>A-428</t>
  </si>
  <si>
    <t>A-429</t>
  </si>
  <si>
    <t>A-430</t>
  </si>
  <si>
    <t>A-431</t>
  </si>
  <si>
    <t>A-432</t>
  </si>
  <si>
    <t>A-433</t>
  </si>
  <si>
    <t>A-434</t>
  </si>
  <si>
    <t>A-435</t>
  </si>
  <si>
    <t>A-436</t>
  </si>
  <si>
    <t>A-437</t>
  </si>
  <si>
    <t>A-438</t>
  </si>
  <si>
    <t>A-439</t>
  </si>
  <si>
    <t>A-440</t>
  </si>
  <si>
    <t>A-441</t>
  </si>
  <si>
    <t>A-442</t>
  </si>
  <si>
    <t>A-443</t>
  </si>
  <si>
    <t>A-444</t>
  </si>
  <si>
    <t>A-445</t>
  </si>
  <si>
    <t>A-446</t>
  </si>
  <si>
    <t>A-447</t>
  </si>
  <si>
    <t>A-448</t>
  </si>
  <si>
    <t>A-449</t>
  </si>
  <si>
    <t>A-450</t>
  </si>
  <si>
    <t>A-451</t>
  </si>
  <si>
    <t>A-452</t>
  </si>
  <si>
    <t>A-453</t>
  </si>
  <si>
    <t>A-454</t>
  </si>
  <si>
    <t>A-455</t>
  </si>
  <si>
    <t>A-456</t>
  </si>
  <si>
    <t>A-457</t>
  </si>
  <si>
    <t>A-458</t>
  </si>
  <si>
    <t>A-459</t>
  </si>
  <si>
    <t>A-460</t>
  </si>
  <si>
    <t>A-461</t>
  </si>
  <si>
    <t>A-462</t>
  </si>
  <si>
    <t>A-463</t>
  </si>
  <si>
    <t>A-464</t>
  </si>
  <si>
    <t>A-465</t>
  </si>
  <si>
    <t>A-466</t>
  </si>
  <si>
    <t>A-467</t>
  </si>
  <si>
    <t>A-468</t>
  </si>
  <si>
    <t>A-469</t>
  </si>
  <si>
    <t>A-470</t>
  </si>
  <si>
    <t>A-471</t>
  </si>
  <si>
    <t>A-472</t>
  </si>
  <si>
    <t>A-473</t>
  </si>
  <si>
    <t>A-474</t>
  </si>
  <si>
    <t>A-475</t>
  </si>
  <si>
    <t>A-476</t>
  </si>
  <si>
    <t>A-477</t>
  </si>
  <si>
    <t>A-478</t>
  </si>
  <si>
    <t>A-479</t>
  </si>
  <si>
    <t>A-480</t>
  </si>
  <si>
    <t>A-481</t>
  </si>
  <si>
    <t>A-482</t>
  </si>
  <si>
    <t>A-483</t>
  </si>
  <si>
    <t>A-484</t>
  </si>
  <si>
    <t>A-485</t>
  </si>
  <si>
    <t>A-486</t>
  </si>
  <si>
    <t>A-487</t>
  </si>
  <si>
    <t>A-488</t>
  </si>
  <si>
    <t>A-489</t>
  </si>
  <si>
    <t>A-490</t>
  </si>
  <si>
    <t>A-491</t>
  </si>
  <si>
    <t>A-492</t>
  </si>
  <si>
    <t>A-493</t>
  </si>
  <si>
    <t>A-494</t>
  </si>
  <si>
    <t>A-495</t>
  </si>
  <si>
    <t>A-496</t>
  </si>
  <si>
    <t>A-497</t>
  </si>
  <si>
    <t>A-498</t>
  </si>
  <si>
    <t>A-499</t>
  </si>
  <si>
    <t>A-500</t>
  </si>
  <si>
    <t>A-501</t>
  </si>
  <si>
    <t>A-502</t>
  </si>
  <si>
    <t>A-503</t>
  </si>
  <si>
    <t>A-504</t>
  </si>
  <si>
    <t>A-505</t>
  </si>
  <si>
    <t>A-506</t>
  </si>
  <si>
    <t>A-507</t>
  </si>
  <si>
    <t>A-508</t>
  </si>
  <si>
    <t>A-509</t>
  </si>
  <si>
    <t>A-510</t>
  </si>
  <si>
    <t>A-511</t>
  </si>
  <si>
    <t>A-512</t>
  </si>
  <si>
    <t>A-513</t>
  </si>
  <si>
    <t>A-514</t>
  </si>
  <si>
    <t>A-515</t>
  </si>
  <si>
    <t>A-516</t>
  </si>
  <si>
    <t>A-517</t>
  </si>
  <si>
    <t>A-518</t>
  </si>
  <si>
    <t>A-519</t>
  </si>
  <si>
    <t>A-520</t>
  </si>
  <si>
    <t>A-521</t>
  </si>
  <si>
    <t>A-522</t>
  </si>
  <si>
    <t>A-523</t>
  </si>
  <si>
    <t>A-524</t>
  </si>
  <si>
    <t>A-525</t>
  </si>
  <si>
    <t>A-526</t>
  </si>
  <si>
    <t>A-527</t>
  </si>
  <si>
    <t>A-528</t>
  </si>
  <si>
    <t>A-529</t>
  </si>
  <si>
    <t>A-530</t>
  </si>
  <si>
    <t>A-531</t>
  </si>
  <si>
    <t>A-532</t>
  </si>
  <si>
    <t>A-533</t>
  </si>
  <si>
    <t>A-534</t>
  </si>
  <si>
    <t>A-535</t>
  </si>
  <si>
    <t>A-536</t>
  </si>
  <si>
    <t>A-537</t>
  </si>
  <si>
    <t>A-538</t>
  </si>
  <si>
    <t>A-539</t>
  </si>
  <si>
    <t>A-540</t>
  </si>
  <si>
    <t>A-541</t>
  </si>
  <si>
    <t>A-542</t>
  </si>
  <si>
    <t>A-543</t>
  </si>
  <si>
    <t>A-544</t>
  </si>
  <si>
    <t>A-545</t>
  </si>
  <si>
    <t>A-546</t>
  </si>
  <si>
    <t>A-547</t>
  </si>
  <si>
    <t>A-548</t>
  </si>
  <si>
    <t>A-549</t>
  </si>
  <si>
    <t>A-550</t>
  </si>
  <si>
    <t>A-551</t>
  </si>
  <si>
    <t>A-552</t>
  </si>
  <si>
    <t>A-553</t>
  </si>
  <si>
    <t>A-554</t>
  </si>
  <si>
    <t>A-555</t>
  </si>
  <si>
    <t>A-556</t>
  </si>
  <si>
    <t>A-557</t>
  </si>
  <si>
    <t>A-558</t>
  </si>
  <si>
    <t>A-559</t>
  </si>
  <si>
    <t>A-560</t>
  </si>
  <si>
    <t>A-561</t>
  </si>
  <si>
    <t>A-562</t>
  </si>
  <si>
    <t>A-563</t>
  </si>
  <si>
    <t>A-564</t>
  </si>
  <si>
    <t>A-565</t>
  </si>
  <si>
    <t>A-566</t>
  </si>
  <si>
    <t>A-567</t>
  </si>
  <si>
    <t>A-568</t>
  </si>
  <si>
    <t>A-569</t>
  </si>
  <si>
    <t>A-570</t>
  </si>
  <si>
    <t>A-571</t>
  </si>
  <si>
    <t>A-572</t>
  </si>
  <si>
    <t>A-573</t>
  </si>
  <si>
    <t>A-574</t>
  </si>
  <si>
    <t>A-575</t>
  </si>
  <si>
    <t>A-576</t>
  </si>
  <si>
    <t>A-577</t>
  </si>
  <si>
    <t>A-578</t>
  </si>
  <si>
    <t>A-579</t>
  </si>
  <si>
    <t>A-580</t>
  </si>
  <si>
    <t>A-581</t>
  </si>
  <si>
    <t>A-582</t>
  </si>
  <si>
    <t>A-583</t>
  </si>
  <si>
    <t>A-584</t>
  </si>
  <si>
    <t>A-585</t>
  </si>
  <si>
    <t>A-586</t>
  </si>
  <si>
    <t>A-587</t>
  </si>
  <si>
    <t>A-588</t>
  </si>
  <si>
    <t>A-589</t>
  </si>
  <si>
    <t>A-590</t>
  </si>
  <si>
    <t>A-591</t>
  </si>
  <si>
    <t>A-592</t>
  </si>
  <si>
    <t>A-593</t>
  </si>
  <si>
    <t>A-594</t>
  </si>
  <si>
    <t>A-595</t>
  </si>
  <si>
    <t>A-596</t>
  </si>
  <si>
    <t>A-597</t>
  </si>
  <si>
    <t>A-598</t>
  </si>
  <si>
    <t>A-599</t>
  </si>
  <si>
    <t>A-600</t>
  </si>
  <si>
    <t>A-601</t>
  </si>
  <si>
    <t>A-602</t>
  </si>
  <si>
    <t>A-603</t>
  </si>
  <si>
    <t>A-604</t>
  </si>
  <si>
    <t>A-605</t>
  </si>
  <si>
    <t>A-606</t>
  </si>
  <si>
    <t>A-607</t>
  </si>
  <si>
    <t>A-608</t>
  </si>
  <si>
    <t>A-609</t>
  </si>
  <si>
    <t>A-610</t>
  </si>
  <si>
    <t>A-611</t>
  </si>
  <si>
    <t>A-612</t>
  </si>
  <si>
    <t>A-613</t>
  </si>
  <si>
    <t>A-614</t>
  </si>
  <si>
    <t>A-615</t>
  </si>
  <si>
    <t>A-616</t>
  </si>
  <si>
    <t>A-617</t>
  </si>
  <si>
    <t>A-618</t>
  </si>
  <si>
    <t>A-619</t>
  </si>
  <si>
    <t>A-620</t>
  </si>
  <si>
    <t>A-621</t>
  </si>
  <si>
    <t>A-622</t>
  </si>
  <si>
    <t>A-623</t>
  </si>
  <si>
    <t>A-624</t>
  </si>
  <si>
    <t>A-625</t>
  </si>
  <si>
    <t>A-626</t>
  </si>
  <si>
    <t>A-627</t>
  </si>
  <si>
    <t>A-628</t>
  </si>
  <si>
    <t>A-629</t>
  </si>
  <si>
    <t>A-630</t>
  </si>
  <si>
    <t>A-631</t>
  </si>
  <si>
    <t>A-632</t>
  </si>
  <si>
    <t>A-633</t>
  </si>
  <si>
    <t>A-634</t>
  </si>
  <si>
    <t>A-635</t>
  </si>
  <si>
    <t>A-636</t>
  </si>
  <si>
    <t>A-637</t>
  </si>
  <si>
    <t>A-638</t>
  </si>
  <si>
    <t>A-639</t>
  </si>
  <si>
    <t>A-640</t>
  </si>
  <si>
    <t>A-641</t>
  </si>
  <si>
    <t>A-642</t>
  </si>
  <si>
    <t>A-643</t>
  </si>
  <si>
    <t>A-644</t>
  </si>
  <si>
    <t>A-645</t>
  </si>
  <si>
    <t>A-646</t>
  </si>
  <si>
    <t>A-647</t>
  </si>
  <si>
    <t>A-648</t>
  </si>
  <si>
    <t>A-649</t>
  </si>
  <si>
    <t>A-650</t>
  </si>
  <si>
    <t>A-651</t>
  </si>
  <si>
    <t>A-652</t>
  </si>
  <si>
    <t>A-653</t>
  </si>
  <si>
    <t>A-654</t>
  </si>
  <si>
    <t>A-655</t>
  </si>
  <si>
    <t>A-656</t>
  </si>
  <si>
    <t>A-657</t>
  </si>
  <si>
    <t>A-658</t>
  </si>
  <si>
    <t>A-659</t>
  </si>
  <si>
    <t>A-660</t>
  </si>
  <si>
    <t>A-661</t>
  </si>
  <si>
    <t>A-662</t>
  </si>
  <si>
    <t>A-663</t>
  </si>
  <si>
    <t>A-664</t>
  </si>
  <si>
    <t>A-665</t>
  </si>
  <si>
    <t>A-666</t>
  </si>
  <si>
    <t>A-667</t>
  </si>
  <si>
    <t>A-668</t>
  </si>
  <si>
    <t>A-669</t>
  </si>
  <si>
    <t>A-670</t>
  </si>
  <si>
    <t>A-671</t>
  </si>
  <si>
    <t>A-672</t>
  </si>
  <si>
    <t>A-673</t>
  </si>
  <si>
    <t>A-674</t>
  </si>
  <si>
    <t>A-675</t>
  </si>
  <si>
    <t>A-676</t>
  </si>
  <si>
    <t>A-677</t>
  </si>
  <si>
    <t>A-678</t>
  </si>
  <si>
    <t>A-679</t>
  </si>
  <si>
    <t>A-680</t>
  </si>
  <si>
    <t>A-681</t>
  </si>
  <si>
    <t>A-682</t>
  </si>
  <si>
    <t>A-683</t>
  </si>
  <si>
    <t>A-684</t>
  </si>
  <si>
    <t>A-685</t>
  </si>
  <si>
    <t>A-686</t>
  </si>
  <si>
    <t>A-687</t>
  </si>
  <si>
    <t>A-688</t>
  </si>
  <si>
    <t>A-689</t>
  </si>
  <si>
    <t>A-690</t>
  </si>
  <si>
    <t>A-691</t>
  </si>
  <si>
    <t>A-692</t>
  </si>
  <si>
    <t>A-693</t>
  </si>
  <si>
    <t>A-694</t>
  </si>
  <si>
    <t>A-695</t>
  </si>
  <si>
    <t>A-696</t>
  </si>
  <si>
    <t>A-697</t>
  </si>
  <si>
    <t>A-698</t>
  </si>
  <si>
    <t>A-699</t>
  </si>
  <si>
    <t>A-700</t>
  </si>
  <si>
    <t>A-701</t>
  </si>
  <si>
    <t>A-702</t>
  </si>
  <si>
    <t>A-703</t>
  </si>
  <si>
    <t>A-704</t>
  </si>
  <si>
    <t>A-705</t>
  </si>
  <si>
    <t>A-706</t>
  </si>
  <si>
    <t>A-707</t>
  </si>
  <si>
    <t>A-708</t>
  </si>
  <si>
    <t>A-709</t>
  </si>
  <si>
    <t>A-710</t>
  </si>
  <si>
    <t>A-711</t>
  </si>
  <si>
    <t>A-712</t>
  </si>
  <si>
    <t>A-713</t>
  </si>
  <si>
    <t>A-714</t>
  </si>
  <si>
    <t>A-715</t>
  </si>
  <si>
    <t>A-716</t>
  </si>
  <si>
    <t>A-717</t>
  </si>
  <si>
    <t>A-718</t>
  </si>
  <si>
    <t>A-719</t>
  </si>
  <si>
    <t>A-720</t>
  </si>
  <si>
    <t>A-721</t>
  </si>
  <si>
    <t>A-722</t>
  </si>
  <si>
    <t>A-723</t>
  </si>
  <si>
    <t>A-724</t>
  </si>
  <si>
    <t>A-725</t>
  </si>
  <si>
    <t>A-726</t>
  </si>
  <si>
    <t>A-727</t>
  </si>
  <si>
    <t>A-728</t>
  </si>
  <si>
    <t>A-729</t>
  </si>
  <si>
    <t>A-730</t>
  </si>
  <si>
    <t>A-731</t>
  </si>
  <si>
    <t>A-732</t>
  </si>
  <si>
    <t>A-733</t>
  </si>
  <si>
    <t>A-734</t>
  </si>
  <si>
    <t>A-735</t>
  </si>
  <si>
    <t>A-736</t>
  </si>
  <si>
    <t>A-737</t>
  </si>
  <si>
    <t>A-738</t>
  </si>
  <si>
    <t>A-739</t>
  </si>
  <si>
    <t>A-740</t>
  </si>
  <si>
    <t>A-741</t>
  </si>
  <si>
    <t>A-742</t>
  </si>
  <si>
    <t>A-743</t>
  </si>
  <si>
    <t>A-744</t>
  </si>
  <si>
    <t>A-745</t>
  </si>
  <si>
    <t>A-746</t>
  </si>
  <si>
    <t>A-747</t>
  </si>
  <si>
    <t>A-748</t>
  </si>
  <si>
    <t>A-749</t>
  </si>
  <si>
    <t>A-750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</si>
  <si>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</si>
  <si>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</si>
  <si>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</si>
  <si>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</si>
  <si>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</si>
  <si>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</si>
  <si>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</si>
  <si>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</si>
  <si>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</si>
  <si>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</si>
  <si>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</si>
  <si>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</si>
  <si>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</si>
  <si>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</si>
  <si>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</si>
  <si>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</si>
  <si>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</si>
  <si>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</si>
  <si>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</si>
  <si>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</si>
  <si>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</si>
  <si>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</si>
  <si>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</si>
  <si>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</si>
  <si>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</si>
  <si>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</si>
  <si>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</si>
  <si>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</si>
  <si>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</si>
  <si>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</si>
  <si>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R-51</t>
  </si>
  <si>
    <t>R-52</t>
  </si>
  <si>
    <t>R-53</t>
  </si>
  <si>
    <t>R-54</t>
  </si>
  <si>
    <t>R-55</t>
  </si>
  <si>
    <t>R-56</t>
  </si>
  <si>
    <t>R-57</t>
  </si>
  <si>
    <t>R-58</t>
  </si>
  <si>
    <t>R-59</t>
  </si>
  <si>
    <t>R-60</t>
  </si>
  <si>
    <t>R-61</t>
  </si>
  <si>
    <t>R-62</t>
  </si>
  <si>
    <t>R-63</t>
  </si>
  <si>
    <t>R-64</t>
  </si>
  <si>
    <t>R-65</t>
  </si>
  <si>
    <t>R-66</t>
  </si>
  <si>
    <t>R-67</t>
  </si>
  <si>
    <t>R-68</t>
  </si>
  <si>
    <t>R-69</t>
  </si>
  <si>
    <t>R-70</t>
  </si>
  <si>
    <t>R-71</t>
  </si>
  <si>
    <t>R-72</t>
  </si>
  <si>
    <t>R-73</t>
  </si>
  <si>
    <t>R-74</t>
  </si>
  <si>
    <t>R-75</t>
  </si>
  <si>
    <t>R-76</t>
  </si>
  <si>
    <t>R-77</t>
  </si>
  <si>
    <t>R-78</t>
  </si>
  <si>
    <t>R-79</t>
  </si>
  <si>
    <t>R-80</t>
  </si>
  <si>
    <t>R-81</t>
  </si>
  <si>
    <t>R-82</t>
  </si>
  <si>
    <t>R-83</t>
  </si>
  <si>
    <t>R-84</t>
  </si>
  <si>
    <t>R-85</t>
  </si>
  <si>
    <t>R-86</t>
  </si>
  <si>
    <t>R-87</t>
  </si>
  <si>
    <t>R-88</t>
  </si>
  <si>
    <t>R-89</t>
  </si>
  <si>
    <t>R-90</t>
  </si>
  <si>
    <t>R-91</t>
  </si>
  <si>
    <t>R-92</t>
  </si>
  <si>
    <t>R-93</t>
  </si>
  <si>
    <t>R-94</t>
  </si>
  <si>
    <t>R-95</t>
  </si>
  <si>
    <t>R-96</t>
  </si>
  <si>
    <t>R-97</t>
  </si>
  <si>
    <t>R-98</t>
  </si>
  <si>
    <t>R-99</t>
  </si>
  <si>
    <t>R-100</t>
  </si>
  <si>
    <t>R-101</t>
  </si>
  <si>
    <t>R-102</t>
  </si>
  <si>
    <t>R-103</t>
  </si>
  <si>
    <t>R-104</t>
  </si>
  <si>
    <t>R-105</t>
  </si>
  <si>
    <t>R-106</t>
  </si>
  <si>
    <t>R-107</t>
  </si>
  <si>
    <t>R-108</t>
  </si>
  <si>
    <t>R-109</t>
  </si>
  <si>
    <t>R-110</t>
  </si>
  <si>
    <t>R-111</t>
  </si>
  <si>
    <t>R-112</t>
  </si>
  <si>
    <t>R-113</t>
  </si>
  <si>
    <t>R-114</t>
  </si>
  <si>
    <t>R-115</t>
  </si>
  <si>
    <t>R-116</t>
  </si>
  <si>
    <t>R-117</t>
  </si>
  <si>
    <t>R-118</t>
  </si>
  <si>
    <t>R-119</t>
  </si>
  <si>
    <t>R-120</t>
  </si>
  <si>
    <t>R-121</t>
  </si>
  <si>
    <t>R-122</t>
  </si>
  <si>
    <t>R-123</t>
  </si>
  <si>
    <t>R-124</t>
  </si>
  <si>
    <t>R-125</t>
  </si>
  <si>
    <t>R-126</t>
  </si>
  <si>
    <t>R-127</t>
  </si>
  <si>
    <t>R-128</t>
  </si>
  <si>
    <t>R-129</t>
  </si>
  <si>
    <t>R-130</t>
  </si>
  <si>
    <t>R-131</t>
  </si>
  <si>
    <t>R-132</t>
  </si>
  <si>
    <t>R-133</t>
  </si>
  <si>
    <t>R-134</t>
  </si>
  <si>
    <t>R-135</t>
  </si>
  <si>
    <t>R-136</t>
  </si>
  <si>
    <t>R-137</t>
  </si>
  <si>
    <t>R-138</t>
  </si>
  <si>
    <t>R-139</t>
  </si>
  <si>
    <t>R-140</t>
  </si>
  <si>
    <t>R-141</t>
  </si>
  <si>
    <t>R-142</t>
  </si>
  <si>
    <t>R-143</t>
  </si>
  <si>
    <t>R-144</t>
  </si>
  <si>
    <t>R-145</t>
  </si>
  <si>
    <t>R-146</t>
  </si>
  <si>
    <t>R-147</t>
  </si>
  <si>
    <t>R-148</t>
  </si>
  <si>
    <t>R-149</t>
  </si>
  <si>
    <t>R-150</t>
  </si>
  <si>
    <t>Climate Change Adaptation Planning Project - Action Prioritisation Multi Criteria Analysis</t>
  </si>
  <si>
    <t>The multi-criteria analysis tool is designed to assist in prioritising adaptation actions to determine which actions should be considered first. The criteria used for prioritisation include cost, immediacy, political feasibility, community acceptance, flexibility and concurrent effects. For each adaptation action determine which risks are treated, then use the drop down menus to rate the action according to each criteria. The total score will provide an indication of priority ranking of that adaptation action relative to the other actions. For each action, also determine the responsible business unit, the timeline for implementation and any other comments. This information will be used to develop an implementation action plan.  The weightings may be adjusted to match the organisation's strategic priorities and will ideally be set to comply with the strategic plan.  The total score weighting must add up to 100%.</t>
  </si>
  <si>
    <t>Instructions:</t>
  </si>
  <si>
    <t>Work through the Risk Assessment spreadsheet, columns B - P, using the drop down menus wherever available (important).</t>
  </si>
  <si>
    <t>Work through the Action Prioritisation spreadsheet using drop down menus wherever available.  The total score will provide a first pass assessment of relative action priority to inform an adaptation strategy.</t>
  </si>
  <si>
    <t>Copy proposed actions from the Risk Assessment Spreadsheet into the Action Prioritisation spreadsheet against the corresponding Action Codes.</t>
  </si>
  <si>
    <t>Current year</t>
  </si>
  <si>
    <r>
      <rPr>
        <b/>
        <sz val="12"/>
        <color theme="9" tint="-0.4999699890613556"/>
        <rFont val="Calibri"/>
        <family val="2"/>
        <scheme val="minor"/>
      </rPr>
      <t>Council</t>
    </r>
  </si>
  <si>
    <t>Name of participants</t>
  </si>
  <si>
    <t>Note, full instructions on working through the RCCAP process are provided in the toolkit.</t>
  </si>
  <si>
    <t>Could this action be implemented at the regional level?</t>
  </si>
  <si>
    <t>Work through the Risk Assessment spreadsheet, columns Q to AD, for risks that are evaluated as priority, 'High' or 'Extreme', using the drop down menus wherever available.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</si>
</sst>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
    <numFmt numFmtId="165" formatCode="0.0"/>
  </numFmts>
  <fonts count="28">
    <font>
      <sz val="11"/>
      <color theme="1"/>
      <name val="Calibri"/>
      <family val="2"/>
      <scheme val="minor"/>
    </font>
    <font>
      <sz val="10"/>
      <name val="Arial"/>
      <family val="2"/>
    </font>
    <font>
      <sz val="11"/>
      <color theme="9" tint="-0.24997000396251678"/>
      <name val="Calibri"/>
      <family val="2"/>
      <scheme val="minor"/>
    </font>
    <font>
      <sz val="16"/>
      <color theme="1"/>
      <name val="Calibri"/>
      <family val="2"/>
      <scheme val="minor"/>
    </font>
    <font>
      <b/>
      <i/>
      <sz val="16"/>
      <color theme="9" tint="-0.4999699890613556"/>
      <name val="Calibri"/>
      <family val="2"/>
      <scheme val="minor"/>
    </font>
    <font>
      <b/>
      <i/>
      <sz val="18"/>
      <color theme="9" tint="-0.4999699890613556"/>
      <name val="Calibri"/>
      <family val="2"/>
      <scheme val="minor"/>
    </font>
    <font>
      <b/>
      <i/>
      <sz val="12"/>
      <color theme="9" tint="-0.4999699890613556"/>
      <name val="Calibri"/>
      <family val="2"/>
      <scheme val="minor"/>
    </font>
    <font>
      <b/>
      <sz val="12"/>
      <color theme="9" tint="-0.4999699890613556"/>
      <name val="Calibri"/>
      <family val="2"/>
      <scheme val="minor"/>
    </font>
    <font>
      <sz val="12"/>
      <color theme="9" tint="-0.4999699890613556"/>
      <name val="Calibri"/>
      <family val="2"/>
      <scheme val="minor"/>
    </font>
    <font>
      <sz val="12"/>
      <color theme="1"/>
      <name val="Calibri"/>
      <family val="2"/>
      <scheme val="minor"/>
    </font>
    <font>
      <b/>
      <i/>
      <sz val="12"/>
      <color theme="1" tint="0.04998999834060669"/>
      <name val="Calibri"/>
      <family val="2"/>
      <scheme val="minor"/>
    </font>
    <font>
      <b/>
      <i/>
      <sz val="12"/>
      <color theme="1"/>
      <name val="Calibri"/>
      <family val="2"/>
      <scheme val="minor"/>
    </font>
    <font>
      <u val="single"/>
      <sz val="11"/>
      <color theme="10"/>
      <name val="Calibri"/>
      <family val="2"/>
      <scheme val="minor"/>
    </font>
    <font>
      <u val="single"/>
      <sz val="11"/>
      <color theme="11"/>
      <name val="Calibri"/>
      <family val="2"/>
      <scheme val="minor"/>
    </font>
    <font>
      <b/>
      <i/>
      <sz val="20"/>
      <name val="Calibri"/>
      <family val="2"/>
      <scheme val="minor"/>
    </font>
    <font>
      <b/>
      <sz val="11"/>
      <color theme="1"/>
      <name val="Calibri"/>
      <family val="2"/>
      <scheme val="minor"/>
    </font>
    <font>
      <sz val="11"/>
      <color rgb="FFFF0000"/>
      <name val="Calibri"/>
      <family val="2"/>
      <scheme val="minor"/>
    </font>
    <font>
      <sz val="11"/>
      <color rgb="FFFF6600"/>
      <name val="Calibri"/>
      <family val="2"/>
      <scheme val="minor"/>
    </font>
    <font>
      <b/>
      <sz val="14"/>
      <name val="Calibri"/>
      <family val="2"/>
      <scheme val="minor"/>
    </font>
    <font>
      <b/>
      <sz val="12"/>
      <name val="Calibri"/>
      <family val="2"/>
      <scheme val="minor"/>
    </font>
    <font>
      <sz val="12"/>
      <name val="Calibri"/>
      <family val="2"/>
      <scheme val="minor"/>
    </font>
    <font>
      <sz val="14"/>
      <name val="Calibri"/>
      <family val="2"/>
      <scheme val="minor"/>
    </font>
    <font>
      <b/>
      <sz val="24"/>
      <name val="Calibri"/>
      <family val="2"/>
      <scheme val="minor"/>
    </font>
    <font>
      <sz val="14"/>
      <color theme="1"/>
      <name val="Calibri"/>
      <family val="2"/>
      <scheme val="minor"/>
    </font>
    <font>
      <b/>
      <i/>
      <sz val="28"/>
      <name val="Calibri"/>
      <family val="2"/>
      <scheme val="minor"/>
    </font>
    <font>
      <i/>
      <sz val="12"/>
      <name val="Calibri"/>
      <family val="2"/>
      <scheme val="minor"/>
    </font>
    <font>
      <b/>
      <sz val="14"/>
      <name val="Arial"/>
      <family val="2"/>
    </font>
    <font>
      <sz val="16"/>
      <color theme="9" tint="-0.4999699890613556"/>
      <name val="Calibri"/>
      <family val="2"/>
      <scheme val="minor"/>
    </font>
  </fonts>
  <fills count="6">
    <fill>
      <patternFill/>
    </fill>
    <fill>
      <patternFill patternType="gray125"/>
    </fill>
    <fill>
      <patternFill patternType="solid">
        <fgColor theme="9" tint="-0.24997000396251678"/>
        <bgColor indexed="64"/>
      </patternFill>
    </fill>
    <fill>
      <patternFill patternType="solid">
        <fgColor theme="0"/>
        <bgColor indexed="64"/>
      </patternFill>
    </fill>
    <fill>
      <patternFill patternType="solid">
        <fgColor theme="9" tint="0.39998000860214233"/>
        <bgColor indexed="64"/>
      </patternFill>
    </fill>
    <fill>
      <patternFill patternType="solid">
        <fgColor theme="0" tint="-0.04997999966144562"/>
        <bgColor indexed="64"/>
      </patternFill>
    </fill>
  </fills>
  <borders count="56">
    <border>
      <left/>
      <right/>
      <top/>
      <bottom/>
      <diagonal/>
    </border>
    <border>
      <left style="medium"/>
      <right style="thick">
        <color theme="9" tint="-0.4999699890613556"/>
      </right>
      <top style="medium"/>
      <bottom style="medium"/>
    </border>
    <border>
      <left style="thick">
        <color theme="9" tint="-0.4999699890613556"/>
      </left>
      <right style="thick">
        <color theme="9" tint="-0.4999699890613556"/>
      </right>
      <top style="medium"/>
      <bottom style="medium"/>
    </border>
    <border>
      <left style="thick">
        <color theme="9" tint="-0.4999699890613556"/>
      </left>
      <right style="double">
        <color theme="9" tint="-0.4999699890613556"/>
      </right>
      <top style="medium"/>
      <bottom style="medium"/>
    </border>
    <border>
      <left style="thick">
        <color theme="9" tint="-0.4999699890613556"/>
      </left>
      <right/>
      <top style="medium"/>
      <bottom style="medium"/>
    </border>
    <border>
      <left style="thick">
        <color theme="9" tint="-0.4999699890613556"/>
      </left>
      <right style="medium"/>
      <top style="medium"/>
      <bottom style="medium"/>
    </border>
    <border>
      <left style="thin">
        <color theme="9" tint="-0.4999699890613556"/>
      </left>
      <right style="thin">
        <color theme="9" tint="-0.4999699890613556"/>
      </right>
      <top/>
      <bottom style="thin">
        <color theme="9" tint="-0.4999699890613556"/>
      </bottom>
    </border>
    <border>
      <left style="thin">
        <color theme="9" tint="-0.4999699890613556"/>
      </left>
      <right style="thin">
        <color theme="9" tint="-0.4999699890613556"/>
      </right>
      <top style="medium"/>
      <bottom style="thin">
        <color theme="9" tint="-0.4999699890613556"/>
      </bottom>
    </border>
    <border>
      <left style="thin">
        <color theme="9" tint="-0.4999699890613556"/>
      </left>
      <right style="thin">
        <color theme="9" tint="-0.4999699890613556"/>
      </right>
      <top style="medium"/>
      <bottom/>
    </border>
    <border>
      <left style="thin">
        <color theme="0" tint="-0.3499799966812134"/>
      </left>
      <right style="thin">
        <color theme="0" tint="-0.3499799966812134"/>
      </right>
      <top style="medium"/>
      <bottom/>
    </border>
    <border>
      <left style="thin">
        <color theme="9" tint="-0.4999699890613556"/>
      </left>
      <right style="medium"/>
      <top style="medium"/>
      <bottom style="thin">
        <color theme="9" tint="-0.4999699890613556"/>
      </bottom>
    </border>
    <border>
      <left style="thin">
        <color theme="9" tint="-0.4999699890613556"/>
      </left>
      <right style="thin">
        <color theme="9" tint="-0.4999699890613556"/>
      </right>
      <top style="thin">
        <color theme="9" tint="-0.4999699890613556"/>
      </top>
      <bottom style="thin">
        <color theme="9" tint="-0.4999699890613556"/>
      </bottom>
    </border>
    <border>
      <left style="thin">
        <color theme="9" tint="-0.4999699890613556"/>
      </left>
      <right style="thin">
        <color theme="9" tint="-0.4999699890613556"/>
      </right>
      <top style="thick">
        <color theme="9" tint="-0.4999699890613556"/>
      </top>
      <bottom/>
    </border>
    <border>
      <left style="thin">
        <color theme="9" tint="-0.4999699890613556"/>
      </left>
      <right style="thin">
        <color theme="0" tint="-0.3499799966812134"/>
      </right>
      <top style="thin">
        <color theme="9" tint="-0.4999699890613556"/>
      </top>
      <bottom style="thin">
        <color theme="9" tint="-0.4999699890613556"/>
      </bottom>
    </border>
    <border>
      <left style="thin">
        <color theme="0" tint="-0.3499799966812134"/>
      </left>
      <right style="thin">
        <color theme="9" tint="-0.4999699890613556"/>
      </right>
      <top style="thin">
        <color theme="9" tint="-0.4999699890613556"/>
      </top>
      <bottom style="thin">
        <color theme="9" tint="-0.4999699890613556"/>
      </bottom>
    </border>
    <border>
      <left style="thin">
        <color theme="9" tint="-0.4999699890613556"/>
      </left>
      <right/>
      <top style="thin">
        <color theme="9" tint="-0.4999699890613556"/>
      </top>
      <bottom style="thin">
        <color theme="9" tint="-0.4999699890613556"/>
      </bottom>
    </border>
    <border>
      <left style="thin">
        <color theme="9" tint="-0.4999699890613556"/>
      </left>
      <right style="medium"/>
      <top style="thin">
        <color theme="9" tint="-0.4999699890613556"/>
      </top>
      <bottom style="thin">
        <color theme="9" tint="-0.4999699890613556"/>
      </bottom>
    </border>
    <border>
      <left style="thin">
        <color theme="9" tint="-0.4999699890613556"/>
      </left>
      <right style="thin">
        <color theme="9" tint="-0.4999699890613556"/>
      </right>
      <top style="thin">
        <color theme="9" tint="-0.4999699890613556"/>
      </top>
      <bottom style="medium"/>
    </border>
    <border>
      <left/>
      <right style="thick">
        <color theme="9" tint="-0.4999699890613556"/>
      </right>
      <top style="thick">
        <color theme="9" tint="-0.4999699890613556"/>
      </top>
      <bottom style="thick">
        <color theme="9" tint="-0.4999699890613556"/>
      </bottom>
    </border>
    <border>
      <left style="thick">
        <color theme="9" tint="-0.4999699890613556"/>
      </left>
      <right style="thick">
        <color theme="9" tint="-0.4999699890613556"/>
      </right>
      <top style="thick">
        <color theme="9" tint="-0.4999699890613556"/>
      </top>
      <bottom style="thick">
        <color theme="9" tint="-0.4999699890613556"/>
      </bottom>
    </border>
    <border>
      <left style="thin">
        <color theme="9" tint="-0.4999699890613556"/>
      </left>
      <right style="thin">
        <color theme="9" tint="-0.4999699890613556"/>
      </right>
      <top style="thick">
        <color theme="9" tint="-0.4999699890613556"/>
      </top>
      <bottom style="thin">
        <color theme="9" tint="-0.4999699890613556"/>
      </bottom>
    </border>
    <border>
      <left style="thin">
        <color theme="9" tint="-0.4999699890613556"/>
      </left>
      <right/>
      <top/>
      <bottom style="thin">
        <color theme="9" tint="-0.4999699890613556"/>
      </bottom>
    </border>
    <border>
      <left/>
      <right style="thin">
        <color theme="9" tint="-0.4999699890613556"/>
      </right>
      <top style="medium"/>
      <bottom style="thin">
        <color theme="9" tint="-0.4999699890613556"/>
      </bottom>
    </border>
    <border>
      <left/>
      <right style="thin">
        <color theme="9" tint="-0.4999699890613556"/>
      </right>
      <top style="thin">
        <color theme="9" tint="-0.4999699890613556"/>
      </top>
      <bottom style="thin">
        <color theme="9" tint="-0.4999699890613556"/>
      </bottom>
    </border>
    <border>
      <left/>
      <right/>
      <top style="medium"/>
      <bottom/>
    </border>
    <border>
      <left style="double">
        <color theme="9" tint="-0.4999699890613556"/>
      </left>
      <right style="thin">
        <color theme="9" tint="-0.4999699890613556"/>
      </right>
      <top style="medium"/>
      <bottom style="thin">
        <color theme="9" tint="-0.4999699890613556"/>
      </bottom>
    </border>
    <border>
      <left style="double">
        <color theme="9" tint="-0.4999699890613556"/>
      </left>
      <right style="thin">
        <color theme="9" tint="-0.4999699890613556"/>
      </right>
      <top style="thin">
        <color theme="9" tint="-0.4999699890613556"/>
      </top>
      <bottom style="thin">
        <color theme="9" tint="-0.4999699890613556"/>
      </bottom>
    </border>
    <border>
      <left style="thin">
        <color theme="9" tint="-0.4999699890613556"/>
      </left>
      <right/>
      <top style="medium"/>
      <bottom/>
    </border>
    <border>
      <left style="medium">
        <color theme="9" tint="-0.4999699890613556"/>
      </left>
      <right style="thin">
        <color theme="9" tint="-0.4999699890613556"/>
      </right>
      <top style="medium">
        <color theme="9" tint="-0.4999699890613556"/>
      </top>
      <bottom style="medium">
        <color theme="9" tint="-0.4999699890613556"/>
      </bottom>
    </border>
    <border>
      <left style="thin">
        <color theme="9" tint="-0.4999699890613556"/>
      </left>
      <right style="thin">
        <color theme="9" tint="-0.4999699890613556"/>
      </right>
      <top style="medium">
        <color theme="9" tint="-0.4999699890613556"/>
      </top>
      <bottom style="medium">
        <color theme="9" tint="-0.4999699890613556"/>
      </bottom>
    </border>
    <border>
      <left style="thin">
        <color theme="9" tint="-0.4999699890613556"/>
      </left>
      <right style="medium">
        <color theme="9" tint="-0.4999699890613556"/>
      </right>
      <top style="medium">
        <color theme="9" tint="-0.4999699890613556"/>
      </top>
      <bottom style="medium">
        <color theme="9" tint="-0.4999699890613556"/>
      </bottom>
    </border>
    <border>
      <left style="medium">
        <color theme="9" tint="-0.4999699890613556"/>
      </left>
      <right/>
      <top style="medium">
        <color theme="9" tint="-0.4999699890613556"/>
      </top>
      <bottom style="medium">
        <color theme="9" tint="-0.4999699890613556"/>
      </bottom>
    </border>
    <border>
      <left/>
      <right/>
      <top style="medium">
        <color theme="9" tint="-0.4999699890613556"/>
      </top>
      <bottom style="medium">
        <color theme="9" tint="-0.4999699890613556"/>
      </bottom>
    </border>
    <border>
      <left/>
      <right style="medium">
        <color theme="9" tint="-0.4999699890613556"/>
      </right>
      <top style="medium">
        <color theme="9" tint="-0.4999699890613556"/>
      </top>
      <bottom style="medium">
        <color theme="9" tint="-0.4999699890613556"/>
      </bottom>
    </border>
    <border>
      <left style="thin">
        <color theme="9" tint="-0.4999699890613556"/>
      </left>
      <right style="thin">
        <color theme="9" tint="-0.4999699890613556"/>
      </right>
      <top style="thin">
        <color theme="9" tint="-0.4999699890613556"/>
      </top>
      <bottom/>
    </border>
    <border>
      <left style="thin">
        <color theme="9" tint="-0.4999699890613556"/>
      </left>
      <right style="thin">
        <color theme="9" tint="-0.4999699890613556"/>
      </right>
      <top/>
      <bottom/>
    </border>
    <border>
      <left style="double">
        <color theme="9" tint="-0.4999699890613556"/>
      </left>
      <right/>
      <top style="medium"/>
      <bottom style="medium"/>
    </border>
    <border>
      <left/>
      <right/>
      <top style="medium"/>
      <bottom style="medium"/>
    </border>
    <border>
      <left/>
      <right style="thick">
        <color theme="9" tint="-0.4999699890613556"/>
      </right>
      <top style="medium"/>
      <bottom style="medium"/>
    </border>
    <border>
      <left style="thin">
        <color theme="9" tint="-0.4999699890613556"/>
      </left>
      <right/>
      <top/>
      <bottom/>
    </border>
    <border>
      <left style="thin">
        <color theme="9" tint="-0.4999699890613556"/>
      </left>
      <right/>
      <top style="thin">
        <color theme="9" tint="-0.4999699890613556"/>
      </top>
      <bottom/>
    </border>
    <border>
      <left style="medium"/>
      <right style="thin">
        <color theme="9" tint="-0.4999699890613556"/>
      </right>
      <top/>
      <bottom/>
    </border>
    <border>
      <left style="medium"/>
      <right style="thin">
        <color theme="9" tint="-0.4999699890613556"/>
      </right>
      <top/>
      <bottom style="thin">
        <color theme="9" tint="-0.4999699890613556"/>
      </bottom>
    </border>
    <border>
      <left/>
      <right style="double">
        <color theme="9" tint="-0.4999699890613556"/>
      </right>
      <top style="medium"/>
      <bottom style="medium"/>
    </border>
    <border>
      <left style="thin">
        <color theme="9" tint="-0.4999699890613556"/>
      </left>
      <right style="thin">
        <color theme="9" tint="-0.4999699890613556"/>
      </right>
      <top/>
      <bottom style="medium"/>
    </border>
    <border>
      <left style="thick">
        <color theme="9" tint="-0.4999699890613556"/>
      </left>
      <right style="thick">
        <color theme="9" tint="-0.4999699890613556"/>
      </right>
      <top style="thick">
        <color theme="9" tint="-0.4999699890613556"/>
      </top>
      <bottom/>
    </border>
    <border>
      <left style="thick">
        <color theme="9" tint="-0.4999699890613556"/>
      </left>
      <right style="thick">
        <color theme="9" tint="-0.4999699890613556"/>
      </right>
      <top/>
      <bottom/>
    </border>
    <border>
      <left style="thick">
        <color theme="9" tint="-0.4999699890613556"/>
      </left>
      <right style="thick">
        <color theme="9" tint="-0.4999699890613556"/>
      </right>
      <top/>
      <bottom style="thick">
        <color theme="9" tint="-0.4999699890613556"/>
      </bottom>
    </border>
    <border>
      <left style="thick">
        <color theme="9" tint="-0.4999699890613556"/>
      </left>
      <right/>
      <top style="thick">
        <color theme="9" tint="-0.4999699890613556"/>
      </top>
      <bottom style="thick">
        <color theme="9" tint="-0.4999699890613556"/>
      </bottom>
    </border>
    <border>
      <left/>
      <right/>
      <top style="thick">
        <color theme="9" tint="-0.4999699890613556"/>
      </top>
      <bottom style="thick">
        <color theme="9" tint="-0.4999699890613556"/>
      </bottom>
    </border>
    <border>
      <left style="thick">
        <color theme="9" tint="-0.4999699890613556"/>
      </left>
      <right/>
      <top style="thick">
        <color theme="9" tint="-0.4999699890613556"/>
      </top>
      <bottom/>
    </border>
    <border>
      <left/>
      <right/>
      <top style="thick">
        <color theme="9" tint="-0.4999699890613556"/>
      </top>
      <bottom/>
    </border>
    <border>
      <left/>
      <right style="thick">
        <color theme="9" tint="-0.4999699890613556"/>
      </right>
      <top style="thick">
        <color theme="9" tint="-0.4999699890613556"/>
      </top>
      <bottom/>
    </border>
    <border>
      <left style="thick">
        <color theme="9" tint="-0.4999699890613556"/>
      </left>
      <right/>
      <top/>
      <bottom style="thick">
        <color theme="9" tint="-0.4999699890613556"/>
      </bottom>
    </border>
    <border>
      <left/>
      <right/>
      <top/>
      <bottom style="thick">
        <color theme="9" tint="-0.4999699890613556"/>
      </bottom>
    </border>
    <border>
      <left/>
      <right style="thick">
        <color theme="9" tint="-0.4999699890613556"/>
      </right>
      <top/>
      <bottom style="thick">
        <color theme="9" tint="-0.4999699890613556"/>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115">
    <xf numFmtId="0" fontId="0" fillId="0" borderId="0" xfId="0"/>
    <xf numFmtId="0" fontId="3" fillId="2" borderId="0" xfId="0" applyFont="1" applyFill="1" applyProtection="1">
      <protection/>
    </xf>
    <xf numFmtId="0" fontId="4" fillId="3" borderId="0" xfId="0" applyFont="1" applyFill="1" applyAlignment="1" applyProtection="1">
      <alignment vertical="center"/>
      <protection/>
    </xf>
    <xf numFmtId="0" fontId="3" fillId="3" borderId="0" xfId="0" applyFont="1" applyFill="1" applyProtection="1">
      <protection/>
    </xf>
    <xf numFmtId="0" fontId="5" fillId="3" borderId="0" xfId="0" applyFont="1" applyFill="1" applyAlignment="1" applyProtection="1">
      <alignment vertical="center"/>
      <protection/>
    </xf>
    <xf numFmtId="0" fontId="6" fillId="3" borderId="0" xfId="0" applyFont="1" applyFill="1" applyAlignment="1" applyProtection="1">
      <alignment vertical="center"/>
      <protection/>
    </xf>
    <xf numFmtId="0" fontId="9" fillId="3" borderId="0" xfId="0" applyFont="1" applyFill="1" applyProtection="1">
      <protection/>
    </xf>
    <xf numFmtId="0" fontId="6" fillId="3" borderId="0" xfId="0" applyFont="1" applyFill="1" applyAlignment="1" applyProtection="1">
      <alignment vertical="top"/>
      <protection/>
    </xf>
    <xf numFmtId="0" fontId="11" fillId="3" borderId="0" xfId="0" applyFont="1" applyFill="1" applyBorder="1" applyAlignment="1" applyProtection="1">
      <alignment horizontal="left" vertical="top" wrapText="1"/>
      <protection/>
    </xf>
    <xf numFmtId="0" fontId="10" fillId="3" borderId="0" xfId="0" applyFont="1" applyFill="1" applyBorder="1" applyAlignment="1" applyProtection="1">
      <alignment horizontal="left" vertical="top" wrapText="1"/>
      <protection/>
    </xf>
    <xf numFmtId="0" fontId="8" fillId="3" borderId="0" xfId="0" applyFont="1" applyFill="1" applyBorder="1" applyAlignment="1" applyProtection="1">
      <alignment horizontal="left" vertical="top" wrapText="1"/>
      <protection/>
    </xf>
    <xf numFmtId="0" fontId="7" fillId="3" borderId="0" xfId="0" applyFont="1" applyFill="1" applyAlignment="1" applyProtection="1">
      <alignment vertical="center"/>
      <protection/>
    </xf>
    <xf numFmtId="0" fontId="0" fillId="2" borderId="0" xfId="0" applyFill="1" applyProtection="1">
      <protection/>
    </xf>
    <xf numFmtId="0" fontId="0" fillId="2" borderId="0" xfId="0" applyFill="1" applyAlignment="1" applyProtection="1">
      <alignment horizontal="center" vertical="top"/>
      <protection/>
    </xf>
    <xf numFmtId="0" fontId="0" fillId="2" borderId="0" xfId="0" applyFill="1" applyBorder="1" applyAlignment="1" applyProtection="1">
      <alignment vertical="top"/>
      <protection/>
    </xf>
    <xf numFmtId="0" fontId="0" fillId="2" borderId="0" xfId="0" applyFill="1" applyAlignment="1" applyProtection="1">
      <alignment horizontal="center" vertical="center"/>
      <protection/>
    </xf>
    <xf numFmtId="0" fontId="0" fillId="2" borderId="0" xfId="0" applyFill="1" applyAlignment="1" applyProtection="1">
      <alignment horizontal="left" vertical="top"/>
      <protection/>
    </xf>
    <xf numFmtId="0" fontId="0" fillId="2" borderId="0" xfId="0" applyFill="1" applyAlignment="1" applyProtection="1">
      <alignment vertical="top"/>
      <protection/>
    </xf>
    <xf numFmtId="0" fontId="14" fillId="2" borderId="0" xfId="0" applyFont="1" applyFill="1" applyAlignment="1" applyProtection="1">
      <alignment/>
      <protection locked="0"/>
    </xf>
    <xf numFmtId="0" fontId="0" fillId="2" borderId="0" xfId="0" applyFont="1" applyFill="1" applyAlignment="1" applyProtection="1">
      <alignment wrapText="1"/>
      <protection locked="0"/>
    </xf>
    <xf numFmtId="0" fontId="15" fillId="2" borderId="0" xfId="0" applyFont="1" applyFill="1" applyAlignment="1" applyProtection="1">
      <alignment/>
      <protection locked="0"/>
    </xf>
    <xf numFmtId="0" fontId="0" fillId="2" borderId="0" xfId="0" applyFont="1" applyFill="1" applyAlignment="1" applyProtection="1">
      <alignment vertical="center" wrapText="1"/>
      <protection locked="0"/>
    </xf>
    <xf numFmtId="0" fontId="16" fillId="2" borderId="0" xfId="0" applyFont="1" applyFill="1" applyAlignment="1" applyProtection="1">
      <alignment horizontal="left" vertical="top"/>
      <protection/>
    </xf>
    <xf numFmtId="0" fontId="16" fillId="2" borderId="0" xfId="0" applyFont="1" applyFill="1" applyAlignment="1" applyProtection="1">
      <alignment vertical="top"/>
      <protection/>
    </xf>
    <xf numFmtId="0" fontId="17" fillId="2" borderId="0" xfId="0" applyFont="1" applyFill="1" applyAlignment="1" applyProtection="1">
      <alignment horizontal="left" vertical="top"/>
      <protection/>
    </xf>
    <xf numFmtId="0" fontId="18" fillId="4" borderId="1" xfId="0" applyFont="1" applyFill="1" applyBorder="1" applyAlignment="1" applyProtection="1">
      <alignment horizontal="center" vertical="center" wrapText="1"/>
      <protection/>
    </xf>
    <xf numFmtId="0" fontId="21" fillId="4" borderId="2" xfId="0" applyFont="1" applyFill="1" applyBorder="1" applyAlignment="1" applyProtection="1">
      <alignment horizontal="center" vertical="center" wrapText="1"/>
      <protection/>
    </xf>
    <xf numFmtId="0" fontId="18" fillId="4" borderId="2" xfId="0" applyFont="1" applyFill="1" applyBorder="1" applyAlignment="1" applyProtection="1">
      <alignment horizontal="center" vertical="center" wrapText="1"/>
      <protection/>
    </xf>
    <xf numFmtId="0" fontId="18" fillId="4" borderId="3" xfId="0" applyFont="1" applyFill="1" applyBorder="1" applyAlignment="1" applyProtection="1">
      <alignment horizontal="center" vertical="center" wrapText="1"/>
      <protection/>
    </xf>
    <xf numFmtId="0" fontId="18" fillId="4" borderId="4" xfId="0" applyFont="1" applyFill="1" applyBorder="1" applyAlignment="1" applyProtection="1">
      <alignment horizontal="center" vertical="center" wrapText="1"/>
      <protection/>
    </xf>
    <xf numFmtId="0" fontId="18" fillId="4" borderId="5" xfId="0" applyFont="1" applyFill="1" applyBorder="1" applyAlignment="1" applyProtection="1">
      <alignment horizontal="center" vertical="center" wrapText="1"/>
      <protection/>
    </xf>
    <xf numFmtId="0" fontId="23" fillId="5" borderId="6" xfId="0" applyFont="1" applyFill="1" applyBorder="1" applyAlignment="1" applyProtection="1">
      <alignment horizontal="center" vertical="top" wrapText="1"/>
      <protection/>
    </xf>
    <xf numFmtId="0" fontId="23" fillId="5" borderId="7" xfId="0" applyFont="1" applyFill="1" applyBorder="1" applyAlignment="1" applyProtection="1">
      <alignment wrapText="1"/>
      <protection/>
    </xf>
    <xf numFmtId="0" fontId="23" fillId="5" borderId="8" xfId="0" applyFont="1" applyFill="1" applyBorder="1" applyAlignment="1" applyProtection="1">
      <alignment vertical="top" wrapText="1"/>
      <protection/>
    </xf>
    <xf numFmtId="0" fontId="23" fillId="5" borderId="9" xfId="0" applyFont="1" applyFill="1" applyBorder="1" applyAlignment="1" applyProtection="1">
      <alignment horizontal="center"/>
      <protection/>
    </xf>
    <xf numFmtId="0" fontId="23" fillId="5" borderId="10" xfId="0" applyFont="1" applyFill="1" applyBorder="1" applyAlignment="1" applyProtection="1">
      <alignment wrapText="1"/>
      <protection/>
    </xf>
    <xf numFmtId="0" fontId="23" fillId="5" borderId="11" xfId="0" applyFont="1" applyFill="1" applyBorder="1" applyAlignment="1" applyProtection="1">
      <alignment horizontal="center" vertical="top" wrapText="1"/>
      <protection/>
    </xf>
    <xf numFmtId="0" fontId="23" fillId="5" borderId="11" xfId="0" applyFont="1" applyFill="1" applyBorder="1" applyAlignment="1" applyProtection="1">
      <alignment wrapText="1"/>
      <protection/>
    </xf>
    <xf numFmtId="0" fontId="23" fillId="5" borderId="12" xfId="0" applyFont="1" applyFill="1" applyBorder="1" applyAlignment="1" applyProtection="1">
      <alignment vertical="top" wrapText="1"/>
      <protection/>
    </xf>
    <xf numFmtId="0" fontId="23" fillId="5" borderId="13" xfId="0" applyFont="1" applyFill="1" applyBorder="1" applyAlignment="1" applyProtection="1">
      <alignment horizontal="center"/>
      <protection/>
    </xf>
    <xf numFmtId="0" fontId="23" fillId="5" borderId="14" xfId="0" applyFont="1" applyFill="1" applyBorder="1" applyAlignment="1" applyProtection="1">
      <alignment horizontal="center"/>
      <protection/>
    </xf>
    <xf numFmtId="0" fontId="23" fillId="5" borderId="11" xfId="0" applyFont="1" applyFill="1" applyBorder="1" applyAlignment="1" applyProtection="1">
      <alignment horizontal="center" wrapText="1"/>
      <protection/>
    </xf>
    <xf numFmtId="0" fontId="23" fillId="5" borderId="15" xfId="0" applyFont="1" applyFill="1" applyBorder="1" applyAlignment="1" applyProtection="1">
      <alignment horizontal="center" wrapText="1"/>
      <protection/>
    </xf>
    <xf numFmtId="0" fontId="23" fillId="5" borderId="16" xfId="0" applyFont="1" applyFill="1" applyBorder="1" applyAlignment="1" applyProtection="1">
      <alignment wrapText="1"/>
      <protection/>
    </xf>
    <xf numFmtId="0" fontId="23" fillId="5" borderId="11" xfId="0" applyFont="1" applyFill="1" applyBorder="1" applyAlignment="1" applyProtection="1">
      <alignment horizontal="center"/>
      <protection/>
    </xf>
    <xf numFmtId="0" fontId="23" fillId="5" borderId="17" xfId="0" applyFont="1" applyFill="1" applyBorder="1" applyAlignment="1" applyProtection="1">
      <alignment horizontal="center" vertical="top" wrapText="1"/>
      <protection/>
    </xf>
    <xf numFmtId="0" fontId="24" fillId="2" borderId="0" xfId="0" applyFont="1" applyFill="1" applyAlignment="1" applyProtection="1">
      <alignment/>
      <protection locked="0"/>
    </xf>
    <xf numFmtId="0" fontId="19" fillId="5" borderId="18" xfId="0" applyFont="1" applyFill="1" applyBorder="1" applyAlignment="1" applyProtection="1">
      <alignment vertical="top" wrapText="1"/>
      <protection locked="0"/>
    </xf>
    <xf numFmtId="0" fontId="19" fillId="5" borderId="19" xfId="0" applyFont="1" applyFill="1" applyBorder="1" applyAlignment="1" applyProtection="1">
      <alignment horizontal="center" vertical="top" wrapText="1"/>
      <protection locked="0"/>
    </xf>
    <xf numFmtId="0" fontId="19" fillId="5" borderId="19" xfId="0" applyFont="1" applyFill="1" applyBorder="1" applyAlignment="1" applyProtection="1">
      <alignment horizontal="center" vertical="top" wrapText="1"/>
      <protection/>
    </xf>
    <xf numFmtId="0" fontId="23" fillId="5" borderId="6" xfId="0" applyFont="1" applyFill="1" applyBorder="1" applyAlignment="1" applyProtection="1">
      <alignment wrapText="1"/>
      <protection locked="0"/>
    </xf>
    <xf numFmtId="0" fontId="23" fillId="5" borderId="11" xfId="0" applyFont="1" applyFill="1" applyBorder="1" applyAlignment="1" applyProtection="1">
      <alignment wrapText="1"/>
      <protection locked="0"/>
    </xf>
    <xf numFmtId="0" fontId="23" fillId="5" borderId="20" xfId="0" applyFont="1" applyFill="1" applyBorder="1" applyAlignment="1" applyProtection="1">
      <alignment wrapText="1"/>
      <protection locked="0"/>
    </xf>
    <xf numFmtId="165" fontId="26" fillId="5" borderId="20" xfId="0" applyNumberFormat="1" applyFont="1" applyFill="1" applyBorder="1" applyAlignment="1" applyProtection="1">
      <alignment horizontal="center" wrapText="1"/>
      <protection/>
    </xf>
    <xf numFmtId="165" fontId="26" fillId="5" borderId="11" xfId="0" applyNumberFormat="1" applyFont="1" applyFill="1" applyBorder="1" applyAlignment="1" applyProtection="1">
      <alignment horizontal="center" wrapText="1"/>
      <protection/>
    </xf>
    <xf numFmtId="9" fontId="25" fillId="5" borderId="19" xfId="15" applyFont="1" applyFill="1" applyBorder="1" applyAlignment="1" applyProtection="1">
      <alignment horizontal="center" wrapText="1"/>
      <protection locked="0"/>
    </xf>
    <xf numFmtId="9" fontId="25" fillId="5" borderId="19" xfId="15" applyFont="1" applyFill="1" applyBorder="1" applyAlignment="1" applyProtection="1">
      <alignment horizontal="center" wrapText="1"/>
      <protection/>
    </xf>
    <xf numFmtId="0" fontId="23" fillId="5" borderId="15" xfId="0" applyFont="1" applyFill="1" applyBorder="1" applyAlignment="1" applyProtection="1">
      <alignment wrapText="1"/>
      <protection/>
    </xf>
    <xf numFmtId="0" fontId="19" fillId="5" borderId="19" xfId="0" applyFont="1" applyFill="1" applyBorder="1" applyAlignment="1" applyProtection="1">
      <alignment horizontal="center" vertical="top" wrapText="1"/>
      <protection locked="0"/>
    </xf>
    <xf numFmtId="0" fontId="19" fillId="5" borderId="19" xfId="0" applyFont="1" applyFill="1" applyBorder="1" applyAlignment="1" applyProtection="1">
      <alignment horizontal="center" vertical="top" wrapText="1"/>
      <protection locked="0"/>
    </xf>
    <xf numFmtId="0" fontId="23" fillId="5" borderId="21" xfId="0" applyFont="1" applyFill="1" applyBorder="1" applyAlignment="1" applyProtection="1">
      <alignment horizontal="center" wrapText="1"/>
      <protection/>
    </xf>
    <xf numFmtId="0" fontId="23" fillId="5" borderId="22" xfId="0" applyFont="1" applyFill="1" applyBorder="1" applyAlignment="1" applyProtection="1">
      <alignment wrapText="1"/>
      <protection/>
    </xf>
    <xf numFmtId="0" fontId="23" fillId="5" borderId="23" xfId="0" applyFont="1" applyFill="1" applyBorder="1" applyAlignment="1" applyProtection="1">
      <alignment wrapText="1"/>
      <protection/>
    </xf>
    <xf numFmtId="0" fontId="18" fillId="4" borderId="24" xfId="0" applyFont="1" applyFill="1" applyBorder="1" applyAlignment="1" applyProtection="1">
      <alignment horizontal="center" vertical="center" wrapText="1"/>
      <protection/>
    </xf>
    <xf numFmtId="0" fontId="23" fillId="5" borderId="25" xfId="0" applyFont="1" applyFill="1" applyBorder="1" applyAlignment="1" applyProtection="1">
      <alignment wrapText="1"/>
      <protection/>
    </xf>
    <xf numFmtId="0" fontId="23" fillId="5" borderId="26" xfId="0" applyFont="1" applyFill="1" applyBorder="1" applyAlignment="1" applyProtection="1">
      <alignment wrapText="1"/>
      <protection/>
    </xf>
    <xf numFmtId="0" fontId="27" fillId="2" borderId="0" xfId="0" applyFont="1" applyFill="1" applyProtection="1">
      <protection/>
    </xf>
    <xf numFmtId="0" fontId="27" fillId="3" borderId="0" xfId="0" applyFont="1" applyFill="1" applyProtection="1">
      <protection/>
    </xf>
    <xf numFmtId="0" fontId="27" fillId="3" borderId="0" xfId="0" applyFont="1" applyFill="1" applyAlignment="1" applyProtection="1">
      <alignment horizontal="left" wrapText="1"/>
      <protection/>
    </xf>
    <xf numFmtId="0" fontId="23" fillId="5" borderId="27" xfId="0" applyFont="1" applyFill="1" applyBorder="1" applyAlignment="1" applyProtection="1">
      <alignment vertical="top" wrapText="1"/>
      <protection/>
    </xf>
    <xf numFmtId="0" fontId="8" fillId="3" borderId="28" xfId="0" applyFont="1" applyFill="1" applyBorder="1" applyAlignment="1" applyProtection="1">
      <alignment horizontal="left" vertical="top" wrapText="1"/>
      <protection locked="0"/>
    </xf>
    <xf numFmtId="0" fontId="8" fillId="3" borderId="29" xfId="0" applyFont="1" applyFill="1" applyBorder="1" applyAlignment="1" applyProtection="1">
      <alignment horizontal="left" vertical="top" wrapText="1"/>
      <protection locked="0"/>
    </xf>
    <xf numFmtId="0" fontId="8" fillId="3" borderId="30" xfId="0" applyFont="1" applyFill="1" applyBorder="1" applyAlignment="1" applyProtection="1">
      <alignment horizontal="left" vertical="top" wrapText="1"/>
      <protection locked="0"/>
    </xf>
    <xf numFmtId="164" fontId="8" fillId="3" borderId="31" xfId="0" applyNumberFormat="1" applyFont="1" applyFill="1" applyBorder="1" applyAlignment="1" applyProtection="1">
      <alignment horizontal="left" vertical="top" wrapText="1"/>
      <protection/>
    </xf>
    <xf numFmtId="164" fontId="8" fillId="3" borderId="32" xfId="0" applyNumberFormat="1" applyFont="1" applyFill="1" applyBorder="1" applyAlignment="1" applyProtection="1">
      <alignment horizontal="left" vertical="top" wrapText="1"/>
      <protection/>
    </xf>
    <xf numFmtId="164" fontId="8" fillId="3" borderId="33" xfId="0" applyNumberFormat="1" applyFont="1" applyFill="1" applyBorder="1" applyAlignment="1" applyProtection="1">
      <alignment horizontal="left" vertical="top" wrapText="1"/>
      <protection/>
    </xf>
    <xf numFmtId="0" fontId="27" fillId="3" borderId="0" xfId="0" applyFont="1" applyFill="1" applyAlignment="1" applyProtection="1">
      <alignment horizontal="left" wrapText="1"/>
      <protection/>
    </xf>
    <xf numFmtId="0" fontId="23" fillId="5" borderId="34" xfId="0" applyFont="1" applyFill="1" applyBorder="1" applyAlignment="1" applyProtection="1">
      <alignment horizontal="center" vertical="top" wrapText="1"/>
      <protection/>
    </xf>
    <xf numFmtId="0" fontId="23" fillId="5" borderId="35" xfId="0" applyFont="1" applyFill="1" applyBorder="1" applyAlignment="1" applyProtection="1">
      <alignment horizontal="center" vertical="top" wrapText="1"/>
      <protection/>
    </xf>
    <xf numFmtId="0" fontId="23" fillId="5" borderId="6" xfId="0" applyFont="1" applyFill="1" applyBorder="1" applyAlignment="1" applyProtection="1">
      <alignment horizontal="center" vertical="top" wrapText="1"/>
      <protection/>
    </xf>
    <xf numFmtId="0" fontId="22" fillId="4" borderId="36" xfId="0" applyFont="1" applyFill="1" applyBorder="1" applyAlignment="1" applyProtection="1">
      <alignment horizontal="center" vertical="center" wrapText="1"/>
      <protection/>
    </xf>
    <xf numFmtId="0" fontId="22" fillId="4" borderId="37" xfId="0" applyFont="1" applyFill="1" applyBorder="1" applyAlignment="1" applyProtection="1">
      <alignment horizontal="center" vertical="center" wrapText="1"/>
      <protection/>
    </xf>
    <xf numFmtId="0" fontId="22" fillId="4" borderId="38" xfId="0" applyFont="1" applyFill="1" applyBorder="1" applyAlignment="1" applyProtection="1">
      <alignment horizontal="center" vertical="center" wrapText="1"/>
      <protection/>
    </xf>
    <xf numFmtId="0" fontId="23" fillId="5" borderId="35" xfId="0" applyFont="1" applyFill="1" applyBorder="1" applyAlignment="1" applyProtection="1">
      <alignment horizontal="center" vertical="top" wrapText="1"/>
      <protection locked="0"/>
    </xf>
    <xf numFmtId="0" fontId="23" fillId="5" borderId="6" xfId="0" applyFont="1" applyFill="1" applyBorder="1" applyAlignment="1" applyProtection="1">
      <alignment horizontal="center" vertical="top" wrapText="1"/>
      <protection locked="0"/>
    </xf>
    <xf numFmtId="0" fontId="23" fillId="5" borderId="27" xfId="0" applyFont="1" applyFill="1" applyBorder="1" applyAlignment="1" applyProtection="1">
      <alignment horizontal="left" vertical="top" wrapText="1"/>
      <protection locked="0"/>
    </xf>
    <xf numFmtId="0" fontId="23" fillId="5" borderId="39" xfId="0" applyFont="1" applyFill="1" applyBorder="1" applyAlignment="1" applyProtection="1">
      <alignment horizontal="left" vertical="top" wrapText="1"/>
      <protection locked="0"/>
    </xf>
    <xf numFmtId="0" fontId="23" fillId="5" borderId="21" xfId="0" applyFont="1" applyFill="1" applyBorder="1" applyAlignment="1" applyProtection="1">
      <alignment horizontal="left" vertical="top" wrapText="1"/>
      <protection locked="0"/>
    </xf>
    <xf numFmtId="0" fontId="23" fillId="5" borderId="40" xfId="0" applyFont="1" applyFill="1" applyBorder="1" applyAlignment="1" applyProtection="1">
      <alignment horizontal="left" vertical="top" wrapText="1"/>
      <protection locked="0"/>
    </xf>
    <xf numFmtId="0" fontId="23" fillId="5" borderId="41" xfId="0" applyFont="1" applyFill="1" applyBorder="1" applyAlignment="1" applyProtection="1">
      <alignment horizontal="left" vertical="top" wrapText="1"/>
      <protection/>
    </xf>
    <xf numFmtId="0" fontId="23" fillId="5" borderId="42" xfId="0" applyFont="1" applyFill="1" applyBorder="1" applyAlignment="1" applyProtection="1">
      <alignment horizontal="left" vertical="top" wrapText="1"/>
      <protection/>
    </xf>
    <xf numFmtId="0" fontId="23" fillId="5" borderId="35" xfId="0" applyFont="1" applyFill="1" applyBorder="1" applyAlignment="1" applyProtection="1">
      <alignment horizontal="left" vertical="top" wrapText="1"/>
      <protection locked="0"/>
    </xf>
    <xf numFmtId="0" fontId="23" fillId="5" borderId="6" xfId="0" applyFont="1" applyFill="1" applyBorder="1" applyAlignment="1" applyProtection="1">
      <alignment horizontal="left" vertical="top" wrapText="1"/>
      <protection locked="0"/>
    </xf>
    <xf numFmtId="0" fontId="23" fillId="5" borderId="8" xfId="0" applyFont="1" applyFill="1" applyBorder="1" applyAlignment="1" applyProtection="1">
      <alignment horizontal="center" vertical="top" wrapText="1"/>
      <protection/>
    </xf>
    <xf numFmtId="0" fontId="23" fillId="5" borderId="34" xfId="0" applyFont="1" applyFill="1" applyBorder="1" applyAlignment="1" applyProtection="1">
      <alignment horizontal="left" vertical="top" wrapText="1"/>
      <protection locked="0"/>
    </xf>
    <xf numFmtId="0" fontId="23" fillId="5" borderId="34" xfId="0" applyFont="1" applyFill="1" applyBorder="1" applyAlignment="1" applyProtection="1">
      <alignment horizontal="center" vertical="top" wrapText="1"/>
      <protection locked="0"/>
    </xf>
    <xf numFmtId="0" fontId="23" fillId="5" borderId="8" xfId="0" applyFont="1" applyFill="1" applyBorder="1" applyAlignment="1" applyProtection="1">
      <alignment horizontal="left" vertical="top" wrapText="1"/>
      <protection locked="0"/>
    </xf>
    <xf numFmtId="0" fontId="2" fillId="2" borderId="0" xfId="0" applyFont="1" applyFill="1" applyBorder="1" applyAlignment="1" applyProtection="1">
      <alignment horizontal="center" vertical="top"/>
      <protection/>
    </xf>
    <xf numFmtId="0" fontId="22" fillId="4" borderId="4" xfId="0" applyFont="1" applyFill="1" applyBorder="1" applyAlignment="1" applyProtection="1">
      <alignment horizontal="center" vertical="center" wrapText="1"/>
      <protection/>
    </xf>
    <xf numFmtId="0" fontId="22" fillId="4" borderId="43" xfId="0" applyFont="1" applyFill="1" applyBorder="1" applyAlignment="1" applyProtection="1">
      <alignment horizontal="center" vertical="center" wrapText="1"/>
      <protection/>
    </xf>
    <xf numFmtId="0" fontId="23" fillId="5" borderId="44" xfId="0" applyFont="1" applyFill="1" applyBorder="1" applyAlignment="1" applyProtection="1">
      <alignment horizontal="center" vertical="top" wrapText="1"/>
      <protection/>
    </xf>
    <xf numFmtId="0" fontId="19" fillId="5" borderId="19" xfId="0" applyFont="1" applyFill="1" applyBorder="1" applyAlignment="1" applyProtection="1">
      <alignment horizontal="center" vertical="top" wrapText="1"/>
      <protection locked="0"/>
    </xf>
    <xf numFmtId="0" fontId="19" fillId="5" borderId="45" xfId="0" applyFont="1" applyFill="1" applyBorder="1" applyAlignment="1" applyProtection="1">
      <alignment horizontal="center" vertical="center" wrapText="1"/>
      <protection locked="0"/>
    </xf>
    <xf numFmtId="0" fontId="19" fillId="5" borderId="46" xfId="0" applyFont="1" applyFill="1" applyBorder="1" applyAlignment="1" applyProtection="1">
      <alignment horizontal="center" vertical="center" wrapText="1"/>
      <protection locked="0"/>
    </xf>
    <xf numFmtId="0" fontId="19" fillId="5" borderId="47" xfId="0" applyFont="1" applyFill="1" applyBorder="1" applyAlignment="1" applyProtection="1">
      <alignment horizontal="center" vertical="center" wrapText="1"/>
      <protection locked="0"/>
    </xf>
    <xf numFmtId="0" fontId="19" fillId="5" borderId="48" xfId="0" applyFont="1" applyFill="1" applyBorder="1" applyAlignment="1" applyProtection="1">
      <alignment horizontal="center" vertical="center" wrapText="1"/>
      <protection locked="0"/>
    </xf>
    <xf numFmtId="0" fontId="19" fillId="5" borderId="49"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20" fillId="5" borderId="50" xfId="0" applyFont="1" applyFill="1" applyBorder="1" applyAlignment="1" applyProtection="1">
      <alignment horizontal="right" wrapText="1"/>
      <protection locked="0"/>
    </xf>
    <xf numFmtId="0" fontId="20" fillId="5" borderId="51" xfId="0" applyFont="1" applyFill="1" applyBorder="1" applyAlignment="1" applyProtection="1">
      <alignment horizontal="right" wrapText="1"/>
      <protection locked="0"/>
    </xf>
    <xf numFmtId="0" fontId="20" fillId="5" borderId="52" xfId="0" applyFont="1" applyFill="1" applyBorder="1" applyAlignment="1" applyProtection="1">
      <alignment horizontal="right" wrapText="1"/>
      <protection locked="0"/>
    </xf>
    <xf numFmtId="0" fontId="20" fillId="5" borderId="53" xfId="0" applyFont="1" applyFill="1" applyBorder="1" applyAlignment="1" applyProtection="1">
      <alignment horizontal="right" wrapText="1"/>
      <protection locked="0"/>
    </xf>
    <xf numFmtId="0" fontId="20" fillId="5" borderId="54" xfId="0" applyFont="1" applyFill="1" applyBorder="1" applyAlignment="1" applyProtection="1">
      <alignment horizontal="right" wrapText="1"/>
      <protection locked="0"/>
    </xf>
    <xf numFmtId="0" fontId="20" fillId="5" borderId="55" xfId="0" applyFont="1" applyFill="1" applyBorder="1" applyAlignment="1" applyProtection="1">
      <alignment horizontal="right" wrapText="1"/>
      <protection locked="0"/>
    </xf>
    <xf numFmtId="0" fontId="21" fillId="5" borderId="0" xfId="0" applyFont="1" applyFill="1" applyBorder="1" applyAlignment="1" applyProtection="1">
      <alignment horizontal="left" vertical="center" wrapText="1"/>
      <protection/>
    </xf>
  </cellXfs>
  <cellStyles count="58">
    <cellStyle name="Normal" xfId="0"/>
    <cellStyle name="Percent" xfId="15"/>
    <cellStyle name="Currency" xfId="16"/>
    <cellStyle name="Currency [0]" xfId="17"/>
    <cellStyle name="Comma" xfId="18"/>
    <cellStyle name="Comma [0]" xfId="19"/>
    <cellStyle name="Hyperlink" xfId="20"/>
    <cellStyle name="Followed Hyperlink" xfId="21"/>
    <cellStyle name="Hyperlink" xfId="22"/>
    <cellStyle name="Followed Hyperlink" xfId="23"/>
    <cellStyle name="Hyperlink" xfId="24"/>
    <cellStyle name="Followed Hyperlink" xfId="25"/>
    <cellStyle name="Hyperlink" xfId="26"/>
    <cellStyle name="Followed Hyperlink" xfId="27"/>
    <cellStyle name="Hyperlink" xfId="28"/>
    <cellStyle name="Followed Hyperlink" xfId="29"/>
    <cellStyle name="Hyperlink" xfId="30"/>
    <cellStyle name="Followed Hyperlink" xfId="31"/>
    <cellStyle name="Hyperlink" xfId="32"/>
    <cellStyle name="Followed Hyperlink" xfId="33"/>
    <cellStyle name="Hyperlink" xfId="34"/>
    <cellStyle name="Followed Hyperlink" xfId="35"/>
    <cellStyle name="Hyperlink" xfId="36"/>
    <cellStyle name="Followed Hyperlink" xfId="37"/>
    <cellStyle name="Hyperlink" xfId="38"/>
    <cellStyle name="Followed Hyperlink" xfId="39"/>
    <cellStyle name="Hyperlink" xfId="40"/>
    <cellStyle name="Followed Hyperlink" xfId="41"/>
    <cellStyle name="Hyperlink" xfId="42"/>
    <cellStyle name="Followed Hyperlink" xfId="43"/>
    <cellStyle name="Hyperlink" xfId="44"/>
    <cellStyle name="Followed Hyperlink" xfId="45"/>
    <cellStyle name="Hyperlink" xfId="46"/>
    <cellStyle name="Followed Hyperlink" xfId="47"/>
    <cellStyle name="Hyperlink" xfId="48"/>
    <cellStyle name="Followed Hyperlink" xfId="49"/>
    <cellStyle name="Hyperlink" xfId="50"/>
    <cellStyle name="Followed Hyperlink" xfId="51"/>
    <cellStyle name="Hyperlink" xfId="52"/>
    <cellStyle name="Followed Hyperlink" xfId="53"/>
    <cellStyle name="Hyperlink" xfId="54"/>
    <cellStyle name="Followed Hyperlink" xfId="55"/>
    <cellStyle name="Hyperlink" xfId="56"/>
    <cellStyle name="Followed Hyperlink" xfId="57"/>
    <cellStyle name="Hyperlink" xfId="58"/>
    <cellStyle name="Followed Hyperlink" xfId="59"/>
    <cellStyle name="Hyperlink" xfId="60"/>
    <cellStyle name="Followed Hyperlink" xfId="61"/>
    <cellStyle name="Hyperlink" xfId="62"/>
    <cellStyle name="Followed Hyperlink" xfId="63"/>
    <cellStyle name="Hyperlink" xfId="64"/>
    <cellStyle name="Followed Hyperlink" xfId="65"/>
    <cellStyle name="Hyperlink" xfId="66"/>
    <cellStyle name="Followed Hyperlink" xfId="67"/>
    <cellStyle name="Hyperlink" xfId="68"/>
    <cellStyle name="Followed Hyperlink" xfId="69"/>
    <cellStyle name="Hyperlink" xfId="70"/>
    <cellStyle name="Followed Hyperlink" xfId="71"/>
  </cellStyles>
  <dxfs count="12">
    <dxf>
      <fill>
        <patternFill>
          <bgColor rgb="FFFF5050"/>
        </patternFill>
      </fill>
      <border/>
    </dxf>
    <dxf>
      <fill>
        <patternFill>
          <bgColor rgb="FFFFC000"/>
        </patternFill>
      </fill>
      <border/>
    </dxf>
    <dxf>
      <fill>
        <patternFill>
          <bgColor rgb="FFFFFF66"/>
        </patternFill>
      </fill>
      <border/>
    </dxf>
    <dxf>
      <fill>
        <patternFill>
          <bgColor rgb="FF92D050"/>
        </patternFill>
      </fill>
      <border/>
    </dxf>
    <dxf>
      <fill>
        <patternFill>
          <bgColor rgb="FFFF5050"/>
        </patternFill>
      </fill>
      <border/>
    </dxf>
    <dxf>
      <fill>
        <patternFill>
          <bgColor rgb="FFFFC000"/>
        </patternFill>
      </fill>
      <border/>
    </dxf>
    <dxf>
      <fill>
        <patternFill>
          <bgColor rgb="FFFFFF66"/>
        </patternFill>
      </fill>
      <border/>
    </dxf>
    <dxf>
      <fill>
        <patternFill>
          <bgColor rgb="FF92D050"/>
        </patternFill>
      </fill>
      <border/>
    </dxf>
    <dxf>
      <fill>
        <patternFill>
          <bgColor rgb="FFFF5050"/>
        </patternFill>
      </fill>
      <border/>
    </dxf>
    <dxf>
      <fill>
        <patternFill>
          <bgColor rgb="FFFFC000"/>
        </patternFill>
      </fill>
      <border/>
    </dxf>
    <dxf>
      <fill>
        <patternFill>
          <bgColor rgb="FFFFFF66"/>
        </patternFill>
      </fill>
      <border/>
    </dxf>
    <dxf>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hyderconsulting.com" TargetMode="External" /><Relationship Id="rId3" Type="http://schemas.openxmlformats.org/officeDocument/2006/relationships/hyperlink" Target="http://www.hyderconsulting.com" TargetMode="External" /><Relationship Id="rId4" Type="http://schemas.openxmlformats.org/officeDocument/2006/relationships/image" Target="../media/image2.png" /><Relationship Id="rId5" Type="http://schemas.openxmlformats.org/officeDocument/2006/relationships/hyperlink" Target="http://stca.tas.gov.au/" TargetMode="External" /><Relationship Id="rId6" Type="http://schemas.openxmlformats.org/officeDocument/2006/relationships/hyperlink" Target="http://stca.tas.gov.au/" TargetMode="External" /><Relationship Id="rId7" Type="http://schemas.openxmlformats.org/officeDocument/2006/relationships/image" Target="../media/image3.png" /><Relationship Id="rId8" Type="http://schemas.openxmlformats.org/officeDocument/2006/relationships/hyperlink" Target="http://stca.tas.gov.au/cc/" TargetMode="External" /><Relationship Id="rId9" Type="http://schemas.openxmlformats.org/officeDocument/2006/relationships/hyperlink" Target="http://stca.tas.gov.au/cc/"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180975</xdr:colOff>
      <xdr:row>2</xdr:row>
      <xdr:rowOff>76200</xdr:rowOff>
    </xdr:from>
    <xdr:to>
      <xdr:col>8</xdr:col>
      <xdr:colOff>1085850</xdr:colOff>
      <xdr:row>4</xdr:row>
      <xdr:rowOff>28575</xdr:rowOff>
    </xdr:to>
    <xdr:pic>
      <xdr:nvPicPr>
        <xdr:cNvPr id="3" name="Picture 2">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353300" y="609600"/>
          <a:ext cx="904875" cy="590550"/>
        </a:xfrm>
        <a:prstGeom prst="rect">
          <a:avLst/>
        </a:prstGeom>
        <a:ln>
          <a:noFill/>
        </a:ln>
        <a:extLst>
          <a:ext uri="{FAA26D3D-D897-4be2-8F04-BA451C77F1D7}">
            <ma14:placeholderFlag xmlns:ma14="http://schemas.microsoft.com/office/mac/drawingml/2011/main"/>
          </a:ext>
        </a:extLst>
      </xdr:spPr>
    </xdr:pic>
    <xdr:clientData/>
  </xdr:twoCellAnchor>
  <xdr:twoCellAnchor editAs="absolute">
    <xdr:from>
      <xdr:col>8</xdr:col>
      <xdr:colOff>952500</xdr:colOff>
      <xdr:row>2</xdr:row>
      <xdr:rowOff>0</xdr:rowOff>
    </xdr:from>
    <xdr:to>
      <xdr:col>9</xdr:col>
      <xdr:colOff>400050</xdr:colOff>
      <xdr:row>4</xdr:row>
      <xdr:rowOff>0</xdr:rowOff>
    </xdr:to>
    <xdr:pic>
      <xdr:nvPicPr>
        <xdr:cNvPr id="4" name="Picture 3">
          <a:hlinkClick r:id="rId6"/>
        </xdr:cNvPr>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8124825" y="533400"/>
          <a:ext cx="1533525" cy="638175"/>
        </a:xfrm>
        <a:prstGeom prst="rect">
          <a:avLst/>
        </a:prstGeom>
        <a:ln>
          <a:noFill/>
        </a:ln>
        <a:extLst>
          <a:ext uri="{FAA26D3D-D897-4be2-8F04-BA451C77F1D7}">
            <ma14:placeholderFlag xmlns:ma14="http://schemas.microsoft.com/office/mac/drawingml/2011/main"/>
          </a:ext>
        </a:extLst>
      </xdr:spPr>
    </xdr:pic>
    <xdr:clientData/>
  </xdr:twoCellAnchor>
  <xdr:twoCellAnchor editAs="absolute">
    <xdr:from>
      <xdr:col>9</xdr:col>
      <xdr:colOff>295275</xdr:colOff>
      <xdr:row>2</xdr:row>
      <xdr:rowOff>9525</xdr:rowOff>
    </xdr:from>
    <xdr:to>
      <xdr:col>11</xdr:col>
      <xdr:colOff>438150</xdr:colOff>
      <xdr:row>3</xdr:row>
      <xdr:rowOff>419100</xdr:rowOff>
    </xdr:to>
    <xdr:pic>
      <xdr:nvPicPr>
        <xdr:cNvPr id="5" name="eacc8b13-7b80-416a-846a-b3ca17b1e790" descr="cid:F02C4C4B-B91D-4DD1-8280-F005F8866DF8">
          <a:hlinkClick r:id="rId9"/>
        </xdr:cNvPr>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bwMode="auto">
        <a:xfrm>
          <a:off x="9553575" y="542925"/>
          <a:ext cx="1323975" cy="6000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3:M30"/>
  <sheetViews>
    <sheetView workbookViewId="0" topLeftCell="A1">
      <selection activeCell="D8" sqref="D8:H8"/>
    </sheetView>
  </sheetViews>
  <sheetFormatPr defaultColWidth="8.8515625" defaultRowHeight="15"/>
  <cols>
    <col min="1" max="1" width="10.28125" style="1" customWidth="1"/>
    <col min="2" max="2" width="8.8515625" style="1" customWidth="1"/>
    <col min="3" max="3" width="19.7109375" style="1" customWidth="1"/>
    <col min="4" max="7" width="8.8515625" style="1" customWidth="1"/>
    <col min="8" max="8" width="33.28125" style="1" customWidth="1"/>
    <col min="9" max="9" width="31.28125" style="1" customWidth="1"/>
    <col min="10" max="12" width="8.8515625" style="1" customWidth="1"/>
    <col min="13" max="16384" width="8.8515625" style="1" customWidth="1"/>
  </cols>
  <sheetData>
    <row r="1" ht="21"/>
    <row r="2" ht="21"/>
    <row r="3" spans="2:12" ht="15" customHeight="1">
      <c r="B3" s="2"/>
      <c r="C3" s="2"/>
      <c r="D3" s="2"/>
      <c r="E3" s="2"/>
      <c r="F3" s="2"/>
      <c r="G3" s="2"/>
      <c r="H3" s="3"/>
      <c r="I3" s="3"/>
      <c r="J3" s="3"/>
      <c r="K3" s="3"/>
      <c r="L3" s="3"/>
    </row>
    <row r="4" spans="2:12" ht="35.25" customHeight="1">
      <c r="B4" s="4" t="s">
        <v>4</v>
      </c>
      <c r="C4" s="2"/>
      <c r="D4" s="2"/>
      <c r="E4" s="2"/>
      <c r="F4" s="2"/>
      <c r="G4" s="2"/>
      <c r="H4" s="3"/>
      <c r="I4" s="3"/>
      <c r="J4" s="3"/>
      <c r="K4" s="3"/>
      <c r="L4" s="3"/>
    </row>
    <row r="5" spans="2:12" ht="17.1" customHeight="1">
      <c r="B5" s="2"/>
      <c r="C5" s="2"/>
      <c r="D5" s="2"/>
      <c r="E5" s="2"/>
      <c r="F5" s="2"/>
      <c r="G5" s="2"/>
      <c r="H5" s="3"/>
      <c r="I5" s="3"/>
      <c r="J5" s="3"/>
      <c r="K5" s="3"/>
      <c r="L5" s="3"/>
    </row>
    <row r="6" spans="2:12" ht="17.1" customHeight="1">
      <c r="B6" s="2"/>
      <c r="C6" s="2"/>
      <c r="D6" s="2"/>
      <c r="E6" s="2"/>
      <c r="F6" s="2"/>
      <c r="G6" s="2"/>
      <c r="H6" s="3"/>
      <c r="I6" s="3"/>
      <c r="J6" s="3"/>
      <c r="K6" s="3"/>
      <c r="L6" s="3"/>
    </row>
    <row r="7" spans="2:12" ht="17.1" customHeight="1" thickBot="1">
      <c r="B7" s="3"/>
      <c r="C7" s="3"/>
      <c r="D7" s="3"/>
      <c r="E7" s="3"/>
      <c r="F7" s="3"/>
      <c r="G7" s="3"/>
      <c r="H7" s="3"/>
      <c r="I7" s="3"/>
      <c r="J7" s="3"/>
      <c r="K7" s="3"/>
      <c r="L7" s="3"/>
    </row>
    <row r="8" spans="2:12" ht="17.1" customHeight="1" thickBot="1">
      <c r="B8" s="3"/>
      <c r="C8" s="5" t="s">
        <v>943</v>
      </c>
      <c r="D8" s="70"/>
      <c r="E8" s="71"/>
      <c r="F8" s="71"/>
      <c r="G8" s="71"/>
      <c r="H8" s="72"/>
      <c r="I8" s="6"/>
      <c r="J8" s="3"/>
      <c r="K8" s="3"/>
      <c r="L8" s="3"/>
    </row>
    <row r="9" spans="2:12" ht="17.1" customHeight="1" thickBot="1">
      <c r="B9" s="3"/>
      <c r="C9" s="7"/>
      <c r="D9" s="8"/>
      <c r="E9" s="8"/>
      <c r="F9" s="8"/>
      <c r="G9" s="8"/>
      <c r="H9" s="8"/>
      <c r="I9" s="9"/>
      <c r="J9" s="3"/>
      <c r="K9" s="3"/>
      <c r="L9" s="3"/>
    </row>
    <row r="10" spans="2:12" ht="17.1" customHeight="1" thickBot="1">
      <c r="B10" s="3"/>
      <c r="C10" s="11" t="s">
        <v>942</v>
      </c>
      <c r="D10" s="73"/>
      <c r="E10" s="74"/>
      <c r="F10" s="74"/>
      <c r="G10" s="74"/>
      <c r="H10" s="75"/>
      <c r="I10" s="6"/>
      <c r="J10" s="3"/>
      <c r="K10" s="3"/>
      <c r="L10" s="3"/>
    </row>
    <row r="11" spans="2:12" ht="17.1" customHeight="1" thickBot="1">
      <c r="B11" s="3"/>
      <c r="C11" s="5"/>
      <c r="D11" s="10"/>
      <c r="E11" s="10"/>
      <c r="F11" s="10"/>
      <c r="G11" s="10"/>
      <c r="H11" s="10"/>
      <c r="I11" s="6"/>
      <c r="J11" s="3"/>
      <c r="K11" s="3"/>
      <c r="L11" s="3"/>
    </row>
    <row r="12" spans="2:12" ht="17.1" customHeight="1" thickBot="1">
      <c r="B12" s="3"/>
      <c r="C12" s="11" t="s">
        <v>944</v>
      </c>
      <c r="D12" s="70"/>
      <c r="E12" s="71"/>
      <c r="F12" s="71"/>
      <c r="G12" s="71"/>
      <c r="H12" s="72"/>
      <c r="I12" s="6"/>
      <c r="J12" s="3"/>
      <c r="K12" s="3"/>
      <c r="L12" s="3"/>
    </row>
    <row r="13" spans="2:12" ht="17.1" customHeight="1" thickBot="1">
      <c r="B13" s="3"/>
      <c r="C13" s="6"/>
      <c r="D13" s="70"/>
      <c r="E13" s="71"/>
      <c r="F13" s="71"/>
      <c r="G13" s="71"/>
      <c r="H13" s="72"/>
      <c r="I13" s="6"/>
      <c r="J13" s="3"/>
      <c r="K13" s="3"/>
      <c r="L13" s="3"/>
    </row>
    <row r="14" spans="2:12" ht="17.1" customHeight="1" thickBot="1">
      <c r="B14" s="3"/>
      <c r="C14" s="6"/>
      <c r="D14" s="70"/>
      <c r="E14" s="71"/>
      <c r="F14" s="71"/>
      <c r="G14" s="71"/>
      <c r="H14" s="72"/>
      <c r="I14" s="6"/>
      <c r="J14" s="3"/>
      <c r="K14" s="3"/>
      <c r="L14" s="3"/>
    </row>
    <row r="15" spans="2:12" ht="17.1" customHeight="1" thickBot="1">
      <c r="B15" s="3"/>
      <c r="C15" s="6"/>
      <c r="D15" s="70"/>
      <c r="E15" s="71"/>
      <c r="F15" s="71"/>
      <c r="G15" s="71"/>
      <c r="H15" s="72"/>
      <c r="I15" s="6"/>
      <c r="J15" s="3"/>
      <c r="K15" s="3"/>
      <c r="L15" s="3"/>
    </row>
    <row r="16" spans="2:12" ht="17.1" customHeight="1" thickBot="1">
      <c r="B16" s="3"/>
      <c r="C16" s="6"/>
      <c r="D16" s="70"/>
      <c r="E16" s="71"/>
      <c r="F16" s="71"/>
      <c r="G16" s="71"/>
      <c r="H16" s="72"/>
      <c r="I16" s="6"/>
      <c r="J16" s="3"/>
      <c r="K16" s="3"/>
      <c r="L16" s="3"/>
    </row>
    <row r="17" spans="2:12" ht="23.25" customHeight="1">
      <c r="B17" s="3"/>
      <c r="C17" s="3"/>
      <c r="D17" s="3"/>
      <c r="E17" s="3"/>
      <c r="F17" s="3"/>
      <c r="G17" s="3"/>
      <c r="H17" s="3"/>
      <c r="I17" s="3"/>
      <c r="J17" s="3"/>
      <c r="K17" s="3"/>
      <c r="L17" s="3"/>
    </row>
    <row r="19" spans="2:12" ht="15">
      <c r="B19" s="3"/>
      <c r="C19" s="3"/>
      <c r="D19" s="3"/>
      <c r="E19" s="3"/>
      <c r="F19" s="3"/>
      <c r="G19" s="3"/>
      <c r="H19" s="3"/>
      <c r="I19" s="3"/>
      <c r="J19" s="3"/>
      <c r="K19" s="3"/>
      <c r="L19" s="3"/>
    </row>
    <row r="20" spans="2:13" ht="15">
      <c r="B20" s="67" t="s">
        <v>938</v>
      </c>
      <c r="C20" s="67"/>
      <c r="D20" s="67"/>
      <c r="E20" s="67"/>
      <c r="F20" s="67"/>
      <c r="G20" s="67"/>
      <c r="H20" s="67"/>
      <c r="I20" s="67"/>
      <c r="J20" s="67"/>
      <c r="K20" s="67"/>
      <c r="L20" s="67"/>
      <c r="M20" s="66"/>
    </row>
    <row r="21" spans="2:13" ht="15">
      <c r="B21" s="67">
        <v>1</v>
      </c>
      <c r="C21" s="67" t="s">
        <v>939</v>
      </c>
      <c r="D21" s="67"/>
      <c r="E21" s="67"/>
      <c r="F21" s="67"/>
      <c r="G21" s="67"/>
      <c r="H21" s="67"/>
      <c r="I21" s="67"/>
      <c r="J21" s="67"/>
      <c r="K21" s="67"/>
      <c r="L21" s="67"/>
      <c r="M21" s="66"/>
    </row>
    <row r="22" spans="2:13" ht="15">
      <c r="B22" s="67">
        <v>2</v>
      </c>
      <c r="C22" s="76" t="s">
        <v>947</v>
      </c>
      <c r="D22" s="76"/>
      <c r="E22" s="76"/>
      <c r="F22" s="76"/>
      <c r="G22" s="76"/>
      <c r="H22" s="76"/>
      <c r="I22" s="76"/>
      <c r="J22" s="76"/>
      <c r="K22" s="76"/>
      <c r="L22" s="76"/>
      <c r="M22" s="66"/>
    </row>
    <row r="23" spans="2:13" ht="15">
      <c r="B23" s="67"/>
      <c r="C23" s="76"/>
      <c r="D23" s="76"/>
      <c r="E23" s="76"/>
      <c r="F23" s="76"/>
      <c r="G23" s="76"/>
      <c r="H23" s="76"/>
      <c r="I23" s="76"/>
      <c r="J23" s="76"/>
      <c r="K23" s="76"/>
      <c r="L23" s="76"/>
      <c r="M23" s="66"/>
    </row>
    <row r="24" spans="2:13" ht="15">
      <c r="B24" s="67">
        <v>3</v>
      </c>
      <c r="C24" s="76" t="s">
        <v>941</v>
      </c>
      <c r="D24" s="76"/>
      <c r="E24" s="76"/>
      <c r="F24" s="76"/>
      <c r="G24" s="76"/>
      <c r="H24" s="76"/>
      <c r="I24" s="76"/>
      <c r="J24" s="76"/>
      <c r="K24" s="76"/>
      <c r="L24" s="76"/>
      <c r="M24" s="66"/>
    </row>
    <row r="25" spans="2:13" ht="15">
      <c r="B25" s="67"/>
      <c r="C25" s="76"/>
      <c r="D25" s="76"/>
      <c r="E25" s="76"/>
      <c r="F25" s="76"/>
      <c r="G25" s="76"/>
      <c r="H25" s="76"/>
      <c r="I25" s="76"/>
      <c r="J25" s="76"/>
      <c r="K25" s="76"/>
      <c r="L25" s="76"/>
      <c r="M25" s="66"/>
    </row>
    <row r="26" spans="2:13" ht="15">
      <c r="B26" s="67">
        <v>4</v>
      </c>
      <c r="C26" s="76" t="s">
        <v>940</v>
      </c>
      <c r="D26" s="76"/>
      <c r="E26" s="76"/>
      <c r="F26" s="76"/>
      <c r="G26" s="76"/>
      <c r="H26" s="76"/>
      <c r="I26" s="76"/>
      <c r="J26" s="76"/>
      <c r="K26" s="76"/>
      <c r="L26" s="76"/>
      <c r="M26" s="66"/>
    </row>
    <row r="27" spans="2:13" ht="15">
      <c r="B27" s="67"/>
      <c r="C27" s="76"/>
      <c r="D27" s="76"/>
      <c r="E27" s="76"/>
      <c r="F27" s="76"/>
      <c r="G27" s="76"/>
      <c r="H27" s="76"/>
      <c r="I27" s="76"/>
      <c r="J27" s="76"/>
      <c r="K27" s="76"/>
      <c r="L27" s="76"/>
      <c r="M27" s="66"/>
    </row>
    <row r="28" spans="2:13" ht="15">
      <c r="B28" s="67"/>
      <c r="C28" s="68"/>
      <c r="D28" s="68"/>
      <c r="E28" s="68"/>
      <c r="F28" s="68"/>
      <c r="G28" s="68"/>
      <c r="H28" s="68"/>
      <c r="I28" s="68"/>
      <c r="J28" s="68"/>
      <c r="K28" s="68"/>
      <c r="L28" s="68"/>
      <c r="M28" s="66"/>
    </row>
    <row r="29" spans="2:13" ht="15">
      <c r="B29" s="67"/>
      <c r="C29" s="76" t="s">
        <v>945</v>
      </c>
      <c r="D29" s="76"/>
      <c r="E29" s="76"/>
      <c r="F29" s="76"/>
      <c r="G29" s="76"/>
      <c r="H29" s="76"/>
      <c r="I29" s="76"/>
      <c r="J29" s="76"/>
      <c r="K29" s="76"/>
      <c r="L29" s="76"/>
      <c r="M29" s="66"/>
    </row>
    <row r="30" spans="2:12" ht="15">
      <c r="B30" s="3"/>
      <c r="C30" s="3"/>
      <c r="D30" s="3"/>
      <c r="E30" s="3"/>
      <c r="F30" s="3"/>
      <c r="G30" s="3"/>
      <c r="H30" s="3"/>
      <c r="I30" s="3"/>
      <c r="J30" s="3"/>
      <c r="K30" s="3"/>
      <c r="L30" s="3"/>
    </row>
  </sheetData>
  <sheetProtection selectLockedCells="1"/>
  <mergeCells count="11">
    <mergeCell ref="C22:L23"/>
    <mergeCell ref="C26:L27"/>
    <mergeCell ref="C24:L25"/>
    <mergeCell ref="C29:L29"/>
    <mergeCell ref="D16:H16"/>
    <mergeCell ref="D15:H15"/>
    <mergeCell ref="D13:H13"/>
    <mergeCell ref="D8:H8"/>
    <mergeCell ref="D12:H12"/>
    <mergeCell ref="D10:H10"/>
    <mergeCell ref="D14:H14"/>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AI755"/>
  <sheetViews>
    <sheetView workbookViewId="0" topLeftCell="A1">
      <pane ySplit="5" topLeftCell="A6" activePane="bottomLeft" state="frozen"/>
      <selection pane="bottomLeft" activeCell="F6" sqref="F6:F10"/>
    </sheetView>
  </sheetViews>
  <sheetFormatPr defaultColWidth="8.8515625" defaultRowHeight="15"/>
  <cols>
    <col min="1" max="1" width="2.421875" style="12" customWidth="1"/>
    <col min="2" max="2" width="7.7109375" style="13" customWidth="1"/>
    <col min="3" max="3" width="4.28125" style="13" hidden="1" customWidth="1"/>
    <col min="4" max="4" width="4.28125" style="12" hidden="1" customWidth="1"/>
    <col min="5" max="5" width="7.421875" style="12" hidden="1" customWidth="1"/>
    <col min="6" max="6" width="24.421875" style="12" customWidth="1"/>
    <col min="7" max="7" width="15.28125" style="12" customWidth="1"/>
    <col min="8" max="8" width="35.00390625" style="12" customWidth="1"/>
    <col min="9" max="9" width="15.140625" style="12" customWidth="1"/>
    <col min="10" max="10" width="15.140625" style="12" hidden="1" customWidth="1"/>
    <col min="11" max="11" width="15.140625" style="12" customWidth="1"/>
    <col min="12" max="13" width="5.421875" style="12" hidden="1" customWidth="1"/>
    <col min="14" max="17" width="18.421875" style="12" customWidth="1"/>
    <col min="18" max="18" width="32.28125" style="12" customWidth="1"/>
    <col min="19" max="19" width="11.00390625" style="12" customWidth="1"/>
    <col min="20" max="20" width="15.28125" style="12" hidden="1" customWidth="1"/>
    <col min="21" max="21" width="16.140625" style="12" customWidth="1"/>
    <col min="22" max="23" width="15.28125" style="12" hidden="1" customWidth="1"/>
    <col min="24" max="24" width="12.00390625" style="12" customWidth="1"/>
    <col min="25" max="25" width="15.8515625" style="12" customWidth="1"/>
    <col min="26" max="26" width="17.140625" style="12" customWidth="1"/>
    <col min="27" max="27" width="18.7109375" style="12" customWidth="1"/>
    <col min="28" max="28" width="15.8515625" style="12" customWidth="1"/>
    <col min="29" max="29" width="24.00390625" style="12" customWidth="1"/>
    <col min="30" max="30" width="32.28125" style="12" customWidth="1"/>
    <col min="31" max="16384" width="8.8515625" style="12" customWidth="1"/>
  </cols>
  <sheetData>
    <row r="1" s="19" customFormat="1" ht="2.1" customHeight="1" thickBot="1"/>
    <row r="2" s="19" customFormat="1" ht="36.75" hidden="1" thickBot="1">
      <c r="B2" s="46" t="s">
        <v>22</v>
      </c>
    </row>
    <row r="3" spans="3:5" ht="15.75" hidden="1" thickBot="1">
      <c r="C3" s="14"/>
      <c r="D3" s="14"/>
      <c r="E3" s="14"/>
    </row>
    <row r="4" spans="2:30" ht="29.1" customHeight="1" thickBot="1">
      <c r="B4" s="98" t="s">
        <v>24</v>
      </c>
      <c r="C4" s="81"/>
      <c r="D4" s="81"/>
      <c r="E4" s="81"/>
      <c r="F4" s="81"/>
      <c r="G4" s="81"/>
      <c r="H4" s="81"/>
      <c r="I4" s="81"/>
      <c r="J4" s="81"/>
      <c r="K4" s="81"/>
      <c r="L4" s="81"/>
      <c r="M4" s="81"/>
      <c r="N4" s="81"/>
      <c r="O4" s="81"/>
      <c r="P4" s="99"/>
      <c r="Q4" s="80" t="s">
        <v>30</v>
      </c>
      <c r="R4" s="81"/>
      <c r="S4" s="81"/>
      <c r="T4" s="81"/>
      <c r="U4" s="81"/>
      <c r="V4" s="81"/>
      <c r="W4" s="81"/>
      <c r="X4" s="81"/>
      <c r="Y4" s="81"/>
      <c r="Z4" s="81"/>
      <c r="AA4" s="81"/>
      <c r="AB4" s="81"/>
      <c r="AC4" s="81"/>
      <c r="AD4" s="82"/>
    </row>
    <row r="5" spans="2:30" s="15" customFormat="1" ht="63" customHeight="1" thickBot="1">
      <c r="B5" s="25" t="s">
        <v>3</v>
      </c>
      <c r="C5" s="26"/>
      <c r="D5" s="26"/>
      <c r="E5" s="26"/>
      <c r="F5" s="27" t="s">
        <v>5</v>
      </c>
      <c r="G5" s="27" t="s">
        <v>29</v>
      </c>
      <c r="H5" s="27" t="s">
        <v>28</v>
      </c>
      <c r="I5" s="27" t="s">
        <v>0</v>
      </c>
      <c r="J5" s="27"/>
      <c r="K5" s="27" t="s">
        <v>1</v>
      </c>
      <c r="L5" s="27"/>
      <c r="M5" s="27"/>
      <c r="N5" s="27" t="s">
        <v>2</v>
      </c>
      <c r="O5" s="27" t="s">
        <v>6</v>
      </c>
      <c r="P5" s="28" t="s">
        <v>11</v>
      </c>
      <c r="Q5" s="63" t="s">
        <v>23</v>
      </c>
      <c r="R5" s="27" t="s">
        <v>7</v>
      </c>
      <c r="S5" s="27" t="s">
        <v>8</v>
      </c>
      <c r="T5" s="27"/>
      <c r="U5" s="27" t="s">
        <v>9</v>
      </c>
      <c r="V5" s="27"/>
      <c r="W5" s="27"/>
      <c r="X5" s="27" t="s">
        <v>10</v>
      </c>
      <c r="Y5" s="29" t="s">
        <v>31</v>
      </c>
      <c r="Z5" s="29" t="s">
        <v>32</v>
      </c>
      <c r="AA5" s="29" t="s">
        <v>35</v>
      </c>
      <c r="AB5" s="29" t="s">
        <v>27</v>
      </c>
      <c r="AC5" s="29" t="s">
        <v>946</v>
      </c>
      <c r="AD5" s="30" t="s">
        <v>11</v>
      </c>
    </row>
    <row r="6" spans="1:35" s="16" customFormat="1" ht="19.5" thickBot="1">
      <c r="A6" s="97"/>
      <c r="B6" s="89" t="s">
        <v>53</v>
      </c>
      <c r="C6" s="78" t="str">
        <f>IF(F6="Sea level rise and storm surge","SL",IF(F6="Increased flooding","FL",IF(F6="Increased rainfall variability","RV",IF(F6="Increased average temperature","AT",IF(F6="Increase in hot days","HD",IF(F6="Increased fire risk","FR",IF(F6="Increased atmospheric CO2","AC","")))))))</f>
        <v/>
      </c>
      <c r="D6" s="78">
        <v>1</v>
      </c>
      <c r="E6" s="31"/>
      <c r="F6" s="96"/>
      <c r="G6" s="83"/>
      <c r="H6" s="91"/>
      <c r="I6" s="83"/>
      <c r="J6" s="93" t="str">
        <f>IF(I6="Almost Certain",5,IF(I6="likely",4,IF(I6="Possible",3,IF(I6="Unlikely",2,IF(I6="rare",1,"")))))</f>
        <v/>
      </c>
      <c r="K6" s="83"/>
      <c r="L6" s="78" t="str">
        <f>IF(K6="Catastrophic",5,IF(K6="Major",4,IF(K6="Moderate",3,IF(K6="Minor",2,IF(K6="Insignificant",1,"")))))</f>
        <v/>
      </c>
      <c r="M6" s="78" t="str">
        <f>IF(L6="","",L6+J6)</f>
        <v/>
      </c>
      <c r="N6" s="78" t="str">
        <f>IF(M6="","",IF(M6&lt;5,"Low",IF(AND(M6&gt;4,M6&lt;7),"Moderate",IF(M6=7,"High",IF(M6&gt;7,"Extreme",)))))</f>
        <v/>
      </c>
      <c r="O6" s="83"/>
      <c r="P6" s="85"/>
      <c r="Q6" s="64" t="s">
        <v>36</v>
      </c>
      <c r="R6" s="61"/>
      <c r="S6" s="32"/>
      <c r="T6" s="33" t="str">
        <f>IF(S6="Almost Certain",5,IF(S6="likely",4,IF(S6="Possible",3,IF(S6="Unlikely",2,IF(S6="rare",1,"")))))</f>
        <v/>
      </c>
      <c r="U6" s="32"/>
      <c r="V6" s="34" t="str">
        <f>IF(U6="Catastrophic",5,IF(U6="Major",4,IF(U6="Moderate",3,IF(U6="Minor",2,IF(U6="Insignificant",1,"")))))</f>
        <v/>
      </c>
      <c r="W6" s="34" t="str">
        <f>IF(V6="","",V6+T6)</f>
        <v/>
      </c>
      <c r="X6" s="32" t="str">
        <f>IF(W6="","",IF(W6&lt;5,"Low",IF(AND(W6&gt;4,W6&lt;7),"Moderate",IF(W6=7,"High",IF(W6&gt;7,"Extreme",)))))</f>
        <v/>
      </c>
      <c r="Y6" s="32"/>
      <c r="Z6" s="32"/>
      <c r="AA6" s="32"/>
      <c r="AB6" s="33"/>
      <c r="AC6" s="69"/>
      <c r="AD6" s="35"/>
      <c r="AI6" s="24" t="s">
        <v>25</v>
      </c>
    </row>
    <row r="7" spans="1:35" s="16" customFormat="1" ht="20.25" thickBot="1" thickTop="1">
      <c r="A7" s="97"/>
      <c r="B7" s="89"/>
      <c r="C7" s="78"/>
      <c r="D7" s="78"/>
      <c r="E7" s="36"/>
      <c r="F7" s="91"/>
      <c r="G7" s="83"/>
      <c r="H7" s="91"/>
      <c r="I7" s="83"/>
      <c r="J7" s="78"/>
      <c r="K7" s="83"/>
      <c r="L7" s="78"/>
      <c r="M7" s="78"/>
      <c r="N7" s="78"/>
      <c r="O7" s="83"/>
      <c r="P7" s="86"/>
      <c r="Q7" s="65" t="s">
        <v>37</v>
      </c>
      <c r="R7" s="62"/>
      <c r="S7" s="37"/>
      <c r="T7" s="38" t="str">
        <f aca="true" t="shared" si="0" ref="T7:T22">IF(S7="Almost Certain",5,IF(S7="likely",4,IF(S7="Possible",3,IF(S7="Unlikely",2,IF(S7="rare",1,"")))))</f>
        <v/>
      </c>
      <c r="U7" s="37"/>
      <c r="V7" s="39" t="str">
        <f>IF(U7="Catastrophic",5,IF(U7="Major",4,IF(U7="Moderate",3,IF(U7="Minor",2,IF(U7="Insignificant",1,"")))))</f>
        <v/>
      </c>
      <c r="W7" s="40" t="str">
        <f>IF(V7="","",V7+T7)</f>
        <v/>
      </c>
      <c r="X7" s="41" t="str">
        <f>IF(W7="","",IF(W7&lt;5,"Low",IF(AND(W7&gt;4,W7&lt;7),"Moderate",IF(W7=7,"High",IF(W7&gt;7,"Extreme",)))))</f>
        <v/>
      </c>
      <c r="Y7" s="42"/>
      <c r="Z7" s="42"/>
      <c r="AA7" s="42"/>
      <c r="AB7" s="42"/>
      <c r="AC7" s="42"/>
      <c r="AD7" s="43"/>
      <c r="AF7" s="22"/>
      <c r="AG7" s="22"/>
      <c r="AH7" s="22"/>
      <c r="AI7" s="24" t="s">
        <v>26</v>
      </c>
    </row>
    <row r="8" spans="1:35" s="16" customFormat="1" ht="20.25" thickBot="1" thickTop="1">
      <c r="A8" s="97"/>
      <c r="B8" s="89"/>
      <c r="C8" s="78"/>
      <c r="D8" s="78"/>
      <c r="E8" s="36"/>
      <c r="F8" s="91"/>
      <c r="G8" s="83"/>
      <c r="H8" s="91"/>
      <c r="I8" s="83"/>
      <c r="J8" s="78"/>
      <c r="K8" s="83"/>
      <c r="L8" s="78"/>
      <c r="M8" s="78"/>
      <c r="N8" s="78"/>
      <c r="O8" s="83"/>
      <c r="P8" s="86"/>
      <c r="Q8" s="65" t="s">
        <v>38</v>
      </c>
      <c r="R8" s="62"/>
      <c r="S8" s="37"/>
      <c r="T8" s="38" t="str">
        <f t="shared" si="0"/>
        <v/>
      </c>
      <c r="U8" s="37"/>
      <c r="V8" s="39" t="str">
        <f aca="true" t="shared" si="1" ref="V8:V71">IF(U8="Catastrophic",5,IF(U8="Major",4,IF(U8="Moderate",3,IF(U8="Minor",2,IF(U8="Insignificant",1,"")))))</f>
        <v/>
      </c>
      <c r="W8" s="40" t="str">
        <f aca="true" t="shared" si="2" ref="W8:W71">IF(V8="","",V8+T8)</f>
        <v/>
      </c>
      <c r="X8" s="41" t="str">
        <f aca="true" t="shared" si="3" ref="X8:X71">IF(W8="","",IF(W8&lt;5,"Low",IF(AND(W8&gt;4,W8&lt;7),"Moderate",IF(W8=7,"High",IF(W8&gt;7,"Extreme",)))))</f>
        <v/>
      </c>
      <c r="Y8" s="42"/>
      <c r="Z8" s="42"/>
      <c r="AA8" s="42"/>
      <c r="AB8" s="42"/>
      <c r="AC8" s="42"/>
      <c r="AD8" s="43"/>
      <c r="AF8" s="22"/>
      <c r="AG8" s="22"/>
      <c r="AH8" s="22"/>
      <c r="AI8" s="22"/>
    </row>
    <row r="9" spans="1:35" s="16" customFormat="1" ht="20.25" thickBot="1" thickTop="1">
      <c r="A9" s="97"/>
      <c r="B9" s="89"/>
      <c r="C9" s="78"/>
      <c r="D9" s="78"/>
      <c r="E9" s="36"/>
      <c r="F9" s="91"/>
      <c r="G9" s="83"/>
      <c r="H9" s="91"/>
      <c r="I9" s="83"/>
      <c r="J9" s="78"/>
      <c r="K9" s="83"/>
      <c r="L9" s="78"/>
      <c r="M9" s="78"/>
      <c r="N9" s="78"/>
      <c r="O9" s="83"/>
      <c r="P9" s="86"/>
      <c r="Q9" s="65" t="s">
        <v>39</v>
      </c>
      <c r="R9" s="62"/>
      <c r="S9" s="37"/>
      <c r="T9" s="38" t="str">
        <f t="shared" si="0"/>
        <v/>
      </c>
      <c r="U9" s="37"/>
      <c r="V9" s="39" t="str">
        <f t="shared" si="1"/>
        <v/>
      </c>
      <c r="W9" s="40" t="str">
        <f t="shared" si="2"/>
        <v/>
      </c>
      <c r="X9" s="41" t="str">
        <f t="shared" si="3"/>
        <v/>
      </c>
      <c r="Y9" s="42"/>
      <c r="Z9" s="42"/>
      <c r="AA9" s="42"/>
      <c r="AB9" s="42"/>
      <c r="AC9" s="42"/>
      <c r="AD9" s="43"/>
      <c r="AF9" s="22"/>
      <c r="AG9" s="22"/>
      <c r="AH9" s="22"/>
      <c r="AI9" s="22"/>
    </row>
    <row r="10" spans="1:35" s="16" customFormat="1" ht="20.25" thickBot="1" thickTop="1">
      <c r="A10" s="97"/>
      <c r="B10" s="90"/>
      <c r="C10" s="79"/>
      <c r="D10" s="79"/>
      <c r="E10" s="36"/>
      <c r="F10" s="92"/>
      <c r="G10" s="84"/>
      <c r="H10" s="92"/>
      <c r="I10" s="84"/>
      <c r="J10" s="79"/>
      <c r="K10" s="84"/>
      <c r="L10" s="79"/>
      <c r="M10" s="79"/>
      <c r="N10" s="79"/>
      <c r="O10" s="84"/>
      <c r="P10" s="87"/>
      <c r="Q10" s="65" t="s">
        <v>40</v>
      </c>
      <c r="R10" s="62"/>
      <c r="S10" s="37"/>
      <c r="T10" s="38" t="str">
        <f t="shared" si="0"/>
        <v/>
      </c>
      <c r="U10" s="37"/>
      <c r="V10" s="39" t="str">
        <f t="shared" si="1"/>
        <v/>
      </c>
      <c r="W10" s="40" t="str">
        <f t="shared" si="2"/>
        <v/>
      </c>
      <c r="X10" s="41" t="str">
        <f t="shared" si="3"/>
        <v/>
      </c>
      <c r="Y10" s="42"/>
      <c r="Z10" s="42"/>
      <c r="AA10" s="42"/>
      <c r="AB10" s="42"/>
      <c r="AC10" s="42"/>
      <c r="AD10" s="43"/>
      <c r="AF10" s="22"/>
      <c r="AG10" s="22"/>
      <c r="AH10" s="22"/>
      <c r="AI10" s="22"/>
    </row>
    <row r="11" spans="1:35" s="17" customFormat="1" ht="20.25" thickBot="1" thickTop="1">
      <c r="A11" s="97"/>
      <c r="B11" s="89" t="s">
        <v>54</v>
      </c>
      <c r="C11" s="77" t="str">
        <f>IF(F11="Sea level rise and storm surge","SL",IF(F11="Increased flooding","FL",IF(F11="Increased rainfall variability","RV",IF(F11="Increased average temperature","AT",IF(F11="Increase in hot days","HD",IF(F11="Increased fire risk","FR",IF(F11="Increased atmospheric CO2","AC","")))))))</f>
        <v/>
      </c>
      <c r="D11" s="77">
        <v>2</v>
      </c>
      <c r="E11" s="36"/>
      <c r="F11" s="94"/>
      <c r="G11" s="95"/>
      <c r="H11" s="91"/>
      <c r="I11" s="83"/>
      <c r="J11" s="77" t="str">
        <f>IF(I11="Almost Certain",5,IF(I11="likely",4,IF(I11="Possible",3,IF(I11="Unlikely",2,IF(I11="rare",1,"")))))</f>
        <v/>
      </c>
      <c r="K11" s="95"/>
      <c r="L11" s="77" t="str">
        <f>IF(K11="Catastrophic",5,IF(K11="Major",4,IF(K11="Moderate",3,IF(K11="Minor",2,IF(K11="Insignificant",1,"")))))</f>
        <v/>
      </c>
      <c r="M11" s="77" t="str">
        <f>IF(L11="","",L11+J11)</f>
        <v/>
      </c>
      <c r="N11" s="77" t="str">
        <f>IF(M11="","",IF(M11&lt;5,"Low",IF(AND(M11&gt;4,M11&lt;7),"Moderate",IF(M11=7,"High",IF(M11&gt;7,"Extreme",)))))</f>
        <v/>
      </c>
      <c r="O11" s="83"/>
      <c r="P11" s="88"/>
      <c r="Q11" s="65" t="s">
        <v>41</v>
      </c>
      <c r="R11" s="62"/>
      <c r="S11" s="37"/>
      <c r="T11" s="38" t="str">
        <f t="shared" si="0"/>
        <v/>
      </c>
      <c r="U11" s="37"/>
      <c r="V11" s="39" t="str">
        <f t="shared" si="1"/>
        <v/>
      </c>
      <c r="W11" s="40" t="str">
        <f t="shared" si="2"/>
        <v/>
      </c>
      <c r="X11" s="41" t="str">
        <f t="shared" si="3"/>
        <v/>
      </c>
      <c r="Y11" s="42"/>
      <c r="Z11" s="42"/>
      <c r="AA11" s="42"/>
      <c r="AB11" s="42"/>
      <c r="AC11" s="42"/>
      <c r="AD11" s="43"/>
      <c r="AF11" s="23"/>
      <c r="AG11" s="23"/>
      <c r="AH11" s="23"/>
      <c r="AI11" s="23"/>
    </row>
    <row r="12" spans="1:35" s="17" customFormat="1" ht="20.25" thickBot="1" thickTop="1">
      <c r="A12" s="97"/>
      <c r="B12" s="89"/>
      <c r="C12" s="78"/>
      <c r="D12" s="78"/>
      <c r="E12" s="36"/>
      <c r="F12" s="91"/>
      <c r="G12" s="83"/>
      <c r="H12" s="91"/>
      <c r="I12" s="83"/>
      <c r="J12" s="78"/>
      <c r="K12" s="83"/>
      <c r="L12" s="78"/>
      <c r="M12" s="78"/>
      <c r="N12" s="78"/>
      <c r="O12" s="83"/>
      <c r="P12" s="86"/>
      <c r="Q12" s="65" t="s">
        <v>42</v>
      </c>
      <c r="R12" s="62"/>
      <c r="S12" s="37"/>
      <c r="T12" s="38" t="str">
        <f t="shared" si="0"/>
        <v/>
      </c>
      <c r="U12" s="37"/>
      <c r="V12" s="39" t="str">
        <f t="shared" si="1"/>
        <v/>
      </c>
      <c r="W12" s="40" t="str">
        <f t="shared" si="2"/>
        <v/>
      </c>
      <c r="X12" s="41" t="str">
        <f t="shared" si="3"/>
        <v/>
      </c>
      <c r="Y12" s="42"/>
      <c r="Z12" s="42"/>
      <c r="AA12" s="42"/>
      <c r="AB12" s="42"/>
      <c r="AC12" s="42"/>
      <c r="AD12" s="43"/>
      <c r="AF12" s="23"/>
      <c r="AG12" s="23"/>
      <c r="AH12" s="23"/>
      <c r="AI12" s="23"/>
    </row>
    <row r="13" spans="1:35" s="17" customFormat="1" ht="20.25" thickBot="1" thickTop="1">
      <c r="A13" s="97"/>
      <c r="B13" s="89"/>
      <c r="C13" s="78"/>
      <c r="D13" s="78"/>
      <c r="E13" s="36"/>
      <c r="F13" s="91"/>
      <c r="G13" s="83"/>
      <c r="H13" s="91"/>
      <c r="I13" s="83"/>
      <c r="J13" s="78"/>
      <c r="K13" s="83"/>
      <c r="L13" s="78"/>
      <c r="M13" s="78"/>
      <c r="N13" s="78"/>
      <c r="O13" s="83"/>
      <c r="P13" s="86"/>
      <c r="Q13" s="65" t="s">
        <v>43</v>
      </c>
      <c r="R13" s="62"/>
      <c r="S13" s="37"/>
      <c r="T13" s="38" t="str">
        <f t="shared" si="0"/>
        <v/>
      </c>
      <c r="U13" s="37"/>
      <c r="V13" s="39" t="str">
        <f t="shared" si="1"/>
        <v/>
      </c>
      <c r="W13" s="40" t="str">
        <f t="shared" si="2"/>
        <v/>
      </c>
      <c r="X13" s="41" t="str">
        <f t="shared" si="3"/>
        <v/>
      </c>
      <c r="Y13" s="42"/>
      <c r="Z13" s="42"/>
      <c r="AA13" s="42"/>
      <c r="AB13" s="42"/>
      <c r="AC13" s="42"/>
      <c r="AD13" s="43"/>
      <c r="AF13" s="23"/>
      <c r="AG13" s="23"/>
      <c r="AH13" s="23"/>
      <c r="AI13" s="23"/>
    </row>
    <row r="14" spans="1:35" s="17" customFormat="1" ht="20.25" thickBot="1" thickTop="1">
      <c r="A14" s="97"/>
      <c r="B14" s="89"/>
      <c r="C14" s="78"/>
      <c r="D14" s="78"/>
      <c r="E14" s="36"/>
      <c r="F14" s="91"/>
      <c r="G14" s="83"/>
      <c r="H14" s="91"/>
      <c r="I14" s="83"/>
      <c r="J14" s="78"/>
      <c r="K14" s="83"/>
      <c r="L14" s="78"/>
      <c r="M14" s="78"/>
      <c r="N14" s="78"/>
      <c r="O14" s="83"/>
      <c r="P14" s="86"/>
      <c r="Q14" s="65" t="s">
        <v>44</v>
      </c>
      <c r="R14" s="62"/>
      <c r="S14" s="37"/>
      <c r="T14" s="38" t="str">
        <f t="shared" si="0"/>
        <v/>
      </c>
      <c r="U14" s="37"/>
      <c r="V14" s="39" t="str">
        <f t="shared" si="1"/>
        <v/>
      </c>
      <c r="W14" s="40" t="str">
        <f t="shared" si="2"/>
        <v/>
      </c>
      <c r="X14" s="41" t="str">
        <f t="shared" si="3"/>
        <v/>
      </c>
      <c r="Y14" s="42"/>
      <c r="Z14" s="42"/>
      <c r="AA14" s="42"/>
      <c r="AB14" s="42"/>
      <c r="AC14" s="42"/>
      <c r="AD14" s="43"/>
      <c r="AF14" s="23"/>
      <c r="AG14" s="23"/>
      <c r="AH14" s="23"/>
      <c r="AI14" s="23"/>
    </row>
    <row r="15" spans="1:35" s="17" customFormat="1" ht="20.25" thickBot="1" thickTop="1">
      <c r="A15" s="97"/>
      <c r="B15" s="90"/>
      <c r="C15" s="79"/>
      <c r="D15" s="79"/>
      <c r="E15" s="36"/>
      <c r="F15" s="92"/>
      <c r="G15" s="84"/>
      <c r="H15" s="92"/>
      <c r="I15" s="84"/>
      <c r="J15" s="79"/>
      <c r="K15" s="84"/>
      <c r="L15" s="79"/>
      <c r="M15" s="79"/>
      <c r="N15" s="79"/>
      <c r="O15" s="84"/>
      <c r="P15" s="87"/>
      <c r="Q15" s="65" t="s">
        <v>45</v>
      </c>
      <c r="R15" s="62"/>
      <c r="S15" s="37"/>
      <c r="T15" s="38" t="str">
        <f t="shared" si="0"/>
        <v/>
      </c>
      <c r="U15" s="37"/>
      <c r="V15" s="39" t="str">
        <f t="shared" si="1"/>
        <v/>
      </c>
      <c r="W15" s="40" t="str">
        <f t="shared" si="2"/>
        <v/>
      </c>
      <c r="X15" s="41" t="str">
        <f t="shared" si="3"/>
        <v/>
      </c>
      <c r="Y15" s="42"/>
      <c r="Z15" s="42"/>
      <c r="AA15" s="42"/>
      <c r="AB15" s="42"/>
      <c r="AC15" s="42"/>
      <c r="AD15" s="43"/>
      <c r="AF15" s="23"/>
      <c r="AG15" s="23"/>
      <c r="AH15" s="23"/>
      <c r="AI15" s="23"/>
    </row>
    <row r="16" spans="1:35" s="17" customFormat="1" ht="20.25" thickBot="1" thickTop="1">
      <c r="A16" s="97"/>
      <c r="B16" s="89" t="s">
        <v>55</v>
      </c>
      <c r="C16" s="77" t="str">
        <f>IF(F16="Sea level rise and storm surge","SL",IF(F16="Increased flooding","FL",IF(F16="Increased rainfall variability","RV",IF(F16="Increased average temperature","AT",IF(F16="Increase in hot days","HD",IF(F16="Increased fire risk","FR",IF(F16="Increased atmospheric CO2","AC","")))))))</f>
        <v/>
      </c>
      <c r="D16" s="77">
        <v>3</v>
      </c>
      <c r="E16" s="36"/>
      <c r="F16" s="94"/>
      <c r="G16" s="95"/>
      <c r="H16" s="94"/>
      <c r="I16" s="83"/>
      <c r="J16" s="77" t="str">
        <f>IF(I16="Almost Certain",5,IF(I16="likely",4,IF(I16="Possible",3,IF(I16="Unlikely",2,IF(I16="rare",1,"")))))</f>
        <v/>
      </c>
      <c r="K16" s="95"/>
      <c r="L16" s="77" t="str">
        <f>IF(K16="Catastrophic",5,IF(K16="Major",4,IF(K16="Moderate",3,IF(K16="Minor",2,IF(K16="Insignificant",1,"")))))</f>
        <v/>
      </c>
      <c r="M16" s="77" t="str">
        <f>IF(L16="","",L16+J16)</f>
        <v/>
      </c>
      <c r="N16" s="77" t="str">
        <f>IF(M16="","",IF(M16&lt;5,"Low",IF(AND(M16&gt;4,M16&lt;7),"Moderate",IF(M16=7,"High",IF(M16&gt;7,"Extreme",)))))</f>
        <v/>
      </c>
      <c r="O16" s="83"/>
      <c r="P16" s="88"/>
      <c r="Q16" s="65" t="s">
        <v>46</v>
      </c>
      <c r="R16" s="62"/>
      <c r="S16" s="37"/>
      <c r="T16" s="38" t="str">
        <f t="shared" si="0"/>
        <v/>
      </c>
      <c r="U16" s="37"/>
      <c r="V16" s="39" t="str">
        <f t="shared" si="1"/>
        <v/>
      </c>
      <c r="W16" s="40" t="str">
        <f t="shared" si="2"/>
        <v/>
      </c>
      <c r="X16" s="41" t="str">
        <f t="shared" si="3"/>
        <v/>
      </c>
      <c r="Y16" s="42"/>
      <c r="Z16" s="42"/>
      <c r="AA16" s="42"/>
      <c r="AB16" s="42"/>
      <c r="AC16" s="42"/>
      <c r="AD16" s="43"/>
      <c r="AF16" s="23"/>
      <c r="AG16" s="23"/>
      <c r="AH16" s="23"/>
      <c r="AI16" s="23"/>
    </row>
    <row r="17" spans="1:35" s="17" customFormat="1" ht="20.25" thickBot="1" thickTop="1">
      <c r="A17" s="97"/>
      <c r="B17" s="89"/>
      <c r="C17" s="78"/>
      <c r="D17" s="78"/>
      <c r="E17" s="36"/>
      <c r="F17" s="91"/>
      <c r="G17" s="83"/>
      <c r="H17" s="91"/>
      <c r="I17" s="83"/>
      <c r="J17" s="78"/>
      <c r="K17" s="83"/>
      <c r="L17" s="78"/>
      <c r="M17" s="78"/>
      <c r="N17" s="78"/>
      <c r="O17" s="83"/>
      <c r="P17" s="86"/>
      <c r="Q17" s="65" t="s">
        <v>47</v>
      </c>
      <c r="R17" s="62"/>
      <c r="S17" s="37"/>
      <c r="T17" s="38" t="str">
        <f t="shared" si="0"/>
        <v/>
      </c>
      <c r="U17" s="37"/>
      <c r="V17" s="39" t="str">
        <f t="shared" si="1"/>
        <v/>
      </c>
      <c r="W17" s="40" t="str">
        <f t="shared" si="2"/>
        <v/>
      </c>
      <c r="X17" s="41" t="str">
        <f t="shared" si="3"/>
        <v/>
      </c>
      <c r="Y17" s="42"/>
      <c r="Z17" s="42"/>
      <c r="AA17" s="42"/>
      <c r="AB17" s="42"/>
      <c r="AC17" s="42"/>
      <c r="AD17" s="43"/>
      <c r="AF17" s="23"/>
      <c r="AG17" s="23"/>
      <c r="AH17" s="23"/>
      <c r="AI17" s="23"/>
    </row>
    <row r="18" spans="1:35" s="17" customFormat="1" ht="20.25" thickBot="1" thickTop="1">
      <c r="A18" s="97"/>
      <c r="B18" s="89"/>
      <c r="C18" s="78"/>
      <c r="D18" s="78"/>
      <c r="E18" s="36"/>
      <c r="F18" s="91"/>
      <c r="G18" s="83"/>
      <c r="H18" s="91"/>
      <c r="I18" s="83"/>
      <c r="J18" s="78"/>
      <c r="K18" s="83"/>
      <c r="L18" s="78"/>
      <c r="M18" s="78"/>
      <c r="N18" s="78"/>
      <c r="O18" s="83"/>
      <c r="P18" s="86"/>
      <c r="Q18" s="65" t="s">
        <v>48</v>
      </c>
      <c r="R18" s="62"/>
      <c r="S18" s="37"/>
      <c r="T18" s="38" t="str">
        <f t="shared" si="0"/>
        <v/>
      </c>
      <c r="U18" s="37"/>
      <c r="V18" s="39" t="str">
        <f t="shared" si="1"/>
        <v/>
      </c>
      <c r="W18" s="40" t="str">
        <f t="shared" si="2"/>
        <v/>
      </c>
      <c r="X18" s="41" t="str">
        <f t="shared" si="3"/>
        <v/>
      </c>
      <c r="Y18" s="42"/>
      <c r="Z18" s="42"/>
      <c r="AA18" s="42"/>
      <c r="AB18" s="42"/>
      <c r="AC18" s="42"/>
      <c r="AD18" s="43"/>
      <c r="AF18" s="23"/>
      <c r="AG18" s="23"/>
      <c r="AH18" s="23"/>
      <c r="AI18" s="23"/>
    </row>
    <row r="19" spans="1:35" s="17" customFormat="1" ht="20.25" thickBot="1" thickTop="1">
      <c r="A19" s="97"/>
      <c r="B19" s="89"/>
      <c r="C19" s="78"/>
      <c r="D19" s="78"/>
      <c r="E19" s="36"/>
      <c r="F19" s="91"/>
      <c r="G19" s="83"/>
      <c r="H19" s="91"/>
      <c r="I19" s="83"/>
      <c r="J19" s="78"/>
      <c r="K19" s="83"/>
      <c r="L19" s="78"/>
      <c r="M19" s="78"/>
      <c r="N19" s="78"/>
      <c r="O19" s="83"/>
      <c r="P19" s="86"/>
      <c r="Q19" s="65" t="s">
        <v>49</v>
      </c>
      <c r="R19" s="62"/>
      <c r="S19" s="37"/>
      <c r="T19" s="38" t="str">
        <f t="shared" si="0"/>
        <v/>
      </c>
      <c r="U19" s="37"/>
      <c r="V19" s="39" t="str">
        <f t="shared" si="1"/>
        <v/>
      </c>
      <c r="W19" s="40" t="str">
        <f t="shared" si="2"/>
        <v/>
      </c>
      <c r="X19" s="41" t="str">
        <f t="shared" si="3"/>
        <v/>
      </c>
      <c r="Y19" s="42"/>
      <c r="Z19" s="42"/>
      <c r="AA19" s="42"/>
      <c r="AB19" s="42"/>
      <c r="AC19" s="42"/>
      <c r="AD19" s="43"/>
      <c r="AF19" s="23"/>
      <c r="AG19" s="23"/>
      <c r="AH19" s="23"/>
      <c r="AI19" s="23"/>
    </row>
    <row r="20" spans="1:35" s="17" customFormat="1" ht="20.25" thickBot="1" thickTop="1">
      <c r="A20" s="97"/>
      <c r="B20" s="90"/>
      <c r="C20" s="79"/>
      <c r="D20" s="79"/>
      <c r="E20" s="36"/>
      <c r="F20" s="92"/>
      <c r="G20" s="84"/>
      <c r="H20" s="92"/>
      <c r="I20" s="84"/>
      <c r="J20" s="79"/>
      <c r="K20" s="84"/>
      <c r="L20" s="79"/>
      <c r="M20" s="79"/>
      <c r="N20" s="79"/>
      <c r="O20" s="84"/>
      <c r="P20" s="87"/>
      <c r="Q20" s="65" t="s">
        <v>50</v>
      </c>
      <c r="R20" s="62"/>
      <c r="S20" s="37"/>
      <c r="T20" s="38" t="str">
        <f t="shared" si="0"/>
        <v/>
      </c>
      <c r="U20" s="37"/>
      <c r="V20" s="39" t="str">
        <f t="shared" si="1"/>
        <v/>
      </c>
      <c r="W20" s="40" t="str">
        <f t="shared" si="2"/>
        <v/>
      </c>
      <c r="X20" s="41" t="str">
        <f t="shared" si="3"/>
        <v/>
      </c>
      <c r="Y20" s="42"/>
      <c r="Z20" s="42"/>
      <c r="AA20" s="42"/>
      <c r="AB20" s="42"/>
      <c r="AC20" s="42"/>
      <c r="AD20" s="43"/>
      <c r="AF20" s="23"/>
      <c r="AG20" s="23"/>
      <c r="AH20" s="23"/>
      <c r="AI20" s="23"/>
    </row>
    <row r="21" spans="1:35" s="17" customFormat="1" ht="20.25" thickBot="1" thickTop="1">
      <c r="A21" s="97"/>
      <c r="B21" s="89" t="s">
        <v>56</v>
      </c>
      <c r="C21" s="77" t="str">
        <f>IF(F21="Sea level rise and storm surge","SL",IF(F21="Increased flooding","FL",IF(F21="Increased rainfall variability","RV",IF(F21="Increased average temperature","AT",IF(F21="Increase in hot days","HD",IF(F21="Increased fire risk","FR",IF(F21="Increased atmospheric CO2","AC","")))))))</f>
        <v/>
      </c>
      <c r="D21" s="77">
        <v>4</v>
      </c>
      <c r="E21" s="36"/>
      <c r="F21" s="94"/>
      <c r="G21" s="95"/>
      <c r="H21" s="94"/>
      <c r="I21" s="83"/>
      <c r="J21" s="77" t="str">
        <f>IF(I21="Almost Certain",5,IF(I21="likely",4,IF(I21="Possible",3,IF(I21="Unlikely",2,IF(I21="rare",1,"")))))</f>
        <v/>
      </c>
      <c r="K21" s="95"/>
      <c r="L21" s="77" t="str">
        <f>IF(K21="Catastrophic",5,IF(K21="Major",4,IF(K21="Moderate",3,IF(K21="Minor",2,IF(K21="Insignificant",1,"")))))</f>
        <v/>
      </c>
      <c r="M21" s="77" t="str">
        <f>IF(L21="","",L21+J21)</f>
        <v/>
      </c>
      <c r="N21" s="77" t="str">
        <f>IF(M21="","",IF(M21&lt;5,"Low",IF(AND(M21&gt;4,M21&lt;7),"Moderate",IF(M21=7,"High",IF(M21&gt;7,"Extreme",)))))</f>
        <v/>
      </c>
      <c r="O21" s="83"/>
      <c r="P21" s="88"/>
      <c r="Q21" s="65" t="s">
        <v>51</v>
      </c>
      <c r="R21" s="62"/>
      <c r="S21" s="37"/>
      <c r="T21" s="38" t="str">
        <f t="shared" si="0"/>
        <v/>
      </c>
      <c r="U21" s="37"/>
      <c r="V21" s="39" t="str">
        <f t="shared" si="1"/>
        <v/>
      </c>
      <c r="W21" s="40" t="str">
        <f t="shared" si="2"/>
        <v/>
      </c>
      <c r="X21" s="41" t="str">
        <f t="shared" si="3"/>
        <v/>
      </c>
      <c r="Y21" s="42"/>
      <c r="Z21" s="42"/>
      <c r="AA21" s="42"/>
      <c r="AB21" s="42"/>
      <c r="AC21" s="42"/>
      <c r="AD21" s="43"/>
      <c r="AF21" s="23"/>
      <c r="AG21" s="23"/>
      <c r="AH21" s="23"/>
      <c r="AI21" s="23"/>
    </row>
    <row r="22" spans="1:35" s="17" customFormat="1" ht="19.5" thickTop="1">
      <c r="A22" s="97"/>
      <c r="B22" s="89"/>
      <c r="C22" s="78"/>
      <c r="D22" s="78"/>
      <c r="E22" s="36"/>
      <c r="F22" s="91"/>
      <c r="G22" s="83"/>
      <c r="H22" s="91"/>
      <c r="I22" s="83"/>
      <c r="J22" s="78"/>
      <c r="K22" s="83"/>
      <c r="L22" s="78"/>
      <c r="M22" s="78"/>
      <c r="N22" s="78"/>
      <c r="O22" s="83"/>
      <c r="P22" s="86"/>
      <c r="Q22" s="65" t="s">
        <v>52</v>
      </c>
      <c r="R22" s="62"/>
      <c r="S22" s="37"/>
      <c r="T22" s="38" t="str">
        <f t="shared" si="0"/>
        <v/>
      </c>
      <c r="U22" s="37"/>
      <c r="V22" s="39" t="str">
        <f t="shared" si="1"/>
        <v/>
      </c>
      <c r="W22" s="40" t="str">
        <f t="shared" si="2"/>
        <v/>
      </c>
      <c r="X22" s="41" t="str">
        <f t="shared" si="3"/>
        <v/>
      </c>
      <c r="Y22" s="42"/>
      <c r="Z22" s="42"/>
      <c r="AA22" s="42"/>
      <c r="AB22" s="42"/>
      <c r="AC22" s="42"/>
      <c r="AD22" s="43"/>
      <c r="AF22" s="23"/>
      <c r="AG22" s="23"/>
      <c r="AH22" s="23"/>
      <c r="AI22" s="23"/>
    </row>
    <row r="23" spans="1:35" s="17" customFormat="1" ht="18.75">
      <c r="A23" s="97"/>
      <c r="B23" s="89"/>
      <c r="C23" s="78"/>
      <c r="D23" s="78"/>
      <c r="E23" s="36"/>
      <c r="F23" s="91"/>
      <c r="G23" s="83"/>
      <c r="H23" s="91"/>
      <c r="I23" s="83"/>
      <c r="J23" s="78"/>
      <c r="K23" s="83"/>
      <c r="L23" s="78"/>
      <c r="M23" s="78"/>
      <c r="N23" s="78"/>
      <c r="O23" s="83"/>
      <c r="P23" s="86"/>
      <c r="Q23" s="65" t="s">
        <v>73</v>
      </c>
      <c r="R23" s="62"/>
      <c r="S23" s="37"/>
      <c r="T23" s="44" t="str">
        <f aca="true" t="shared" si="4" ref="T23:T85">IF(S23="Almost Certain",5,IF(S23="likely",4,IF(S23="Possible",3,IF(S23="Unlikely",2,IF(S23="rare",1,"")))))</f>
        <v/>
      </c>
      <c r="U23" s="37"/>
      <c r="V23" s="39" t="str">
        <f t="shared" si="1"/>
        <v/>
      </c>
      <c r="W23" s="40" t="str">
        <f t="shared" si="2"/>
        <v/>
      </c>
      <c r="X23" s="41" t="str">
        <f t="shared" si="3"/>
        <v/>
      </c>
      <c r="Y23" s="42"/>
      <c r="Z23" s="42"/>
      <c r="AA23" s="42"/>
      <c r="AB23" s="42"/>
      <c r="AC23" s="42"/>
      <c r="AD23" s="43"/>
      <c r="AF23" s="23"/>
      <c r="AG23" s="23"/>
      <c r="AH23" s="23"/>
      <c r="AI23" s="23"/>
    </row>
    <row r="24" spans="1:35" s="17" customFormat="1" ht="18.75">
      <c r="A24" s="97"/>
      <c r="B24" s="89"/>
      <c r="C24" s="78"/>
      <c r="D24" s="78"/>
      <c r="E24" s="36"/>
      <c r="F24" s="91"/>
      <c r="G24" s="83"/>
      <c r="H24" s="91"/>
      <c r="I24" s="83"/>
      <c r="J24" s="78"/>
      <c r="K24" s="83"/>
      <c r="L24" s="78"/>
      <c r="M24" s="78"/>
      <c r="N24" s="78"/>
      <c r="O24" s="83"/>
      <c r="P24" s="86"/>
      <c r="Q24" s="65" t="s">
        <v>74</v>
      </c>
      <c r="R24" s="62"/>
      <c r="S24" s="37"/>
      <c r="T24" s="44" t="str">
        <f t="shared" si="4"/>
        <v/>
      </c>
      <c r="U24" s="37"/>
      <c r="V24" s="39" t="str">
        <f t="shared" si="1"/>
        <v/>
      </c>
      <c r="W24" s="40" t="str">
        <f t="shared" si="2"/>
        <v/>
      </c>
      <c r="X24" s="41" t="str">
        <f t="shared" si="3"/>
        <v/>
      </c>
      <c r="Y24" s="42"/>
      <c r="Z24" s="42"/>
      <c r="AA24" s="42"/>
      <c r="AB24" s="42"/>
      <c r="AC24" s="42"/>
      <c r="AD24" s="43"/>
      <c r="AF24" s="23"/>
      <c r="AG24" s="23"/>
      <c r="AH24" s="23"/>
      <c r="AI24" s="23"/>
    </row>
    <row r="25" spans="1:35" s="17" customFormat="1" ht="18.75">
      <c r="A25" s="97"/>
      <c r="B25" s="90"/>
      <c r="C25" s="79"/>
      <c r="D25" s="79"/>
      <c r="E25" s="36"/>
      <c r="F25" s="92"/>
      <c r="G25" s="84"/>
      <c r="H25" s="92"/>
      <c r="I25" s="84"/>
      <c r="J25" s="79"/>
      <c r="K25" s="84"/>
      <c r="L25" s="79"/>
      <c r="M25" s="79"/>
      <c r="N25" s="79"/>
      <c r="O25" s="84"/>
      <c r="P25" s="87"/>
      <c r="Q25" s="65" t="s">
        <v>75</v>
      </c>
      <c r="R25" s="62"/>
      <c r="S25" s="37"/>
      <c r="T25" s="44" t="str">
        <f t="shared" si="4"/>
        <v/>
      </c>
      <c r="U25" s="37"/>
      <c r="V25" s="39" t="str">
        <f t="shared" si="1"/>
        <v/>
      </c>
      <c r="W25" s="40" t="str">
        <f t="shared" si="2"/>
        <v/>
      </c>
      <c r="X25" s="41" t="str">
        <f t="shared" si="3"/>
        <v/>
      </c>
      <c r="Y25" s="42"/>
      <c r="Z25" s="42"/>
      <c r="AA25" s="42"/>
      <c r="AB25" s="42"/>
      <c r="AC25" s="42"/>
      <c r="AD25" s="43"/>
      <c r="AF25" s="23"/>
      <c r="AG25" s="23"/>
      <c r="AH25" s="23"/>
      <c r="AI25" s="23"/>
    </row>
    <row r="26" spans="1:30" s="17" customFormat="1" ht="18.75">
      <c r="A26" s="97"/>
      <c r="B26" s="89" t="s">
        <v>57</v>
      </c>
      <c r="C26" s="77" t="str">
        <f>IF(F26="Sea level rise and storm surge","SL",IF(F26="Increased flooding","FL",IF(F26="Increased rainfall variability","RV",IF(F26="Increased average temperature","AT",IF(F26="Increase in hot days","HD",IF(F26="Increased fire risk","FR",IF(F26="Increased atmospheric CO2","AC","")))))))</f>
        <v/>
      </c>
      <c r="D26" s="77">
        <v>5</v>
      </c>
      <c r="E26" s="36"/>
      <c r="F26" s="94"/>
      <c r="G26" s="95"/>
      <c r="H26" s="94"/>
      <c r="I26" s="95"/>
      <c r="J26" s="77" t="str">
        <f>IF(I26="Almost Certain",5,IF(I26="likely",4,IF(I26="Possible",3,IF(I26="Unlikely",2,IF(I26="rare",1,"")))))</f>
        <v/>
      </c>
      <c r="K26" s="95"/>
      <c r="L26" s="77" t="str">
        <f>IF(K26="Catastrophic",5,IF(K26="Major",4,IF(K26="Moderate",3,IF(K26="Minor",2,IF(K26="Insignificant",1,"")))))</f>
        <v/>
      </c>
      <c r="M26" s="77" t="str">
        <f>IF(L26="","",L26+J26)</f>
        <v/>
      </c>
      <c r="N26" s="77" t="str">
        <f>IF(M26="","",IF(M26&lt;5,"Low",IF(AND(M26&gt;4,M26&lt;7),"Moderate",IF(M26=7,"High",IF(M26&gt;7,"Extreme",)))))</f>
        <v/>
      </c>
      <c r="O26" s="83"/>
      <c r="P26" s="88"/>
      <c r="Q26" s="65" t="s">
        <v>76</v>
      </c>
      <c r="R26" s="62"/>
      <c r="S26" s="37"/>
      <c r="T26" s="44" t="str">
        <f t="shared" si="4"/>
        <v/>
      </c>
      <c r="U26" s="37"/>
      <c r="V26" s="39" t="str">
        <f t="shared" si="1"/>
        <v/>
      </c>
      <c r="W26" s="40" t="str">
        <f t="shared" si="2"/>
        <v/>
      </c>
      <c r="X26" s="41" t="str">
        <f t="shared" si="3"/>
        <v/>
      </c>
      <c r="Y26" s="42"/>
      <c r="Z26" s="42"/>
      <c r="AA26" s="42"/>
      <c r="AB26" s="42"/>
      <c r="AC26" s="42"/>
      <c r="AD26" s="43"/>
    </row>
    <row r="27" spans="1:30" s="17" customFormat="1" ht="18.75">
      <c r="A27" s="97"/>
      <c r="B27" s="89"/>
      <c r="C27" s="78"/>
      <c r="D27" s="78"/>
      <c r="E27" s="36"/>
      <c r="F27" s="91"/>
      <c r="G27" s="83"/>
      <c r="H27" s="91"/>
      <c r="I27" s="83"/>
      <c r="J27" s="78"/>
      <c r="K27" s="83"/>
      <c r="L27" s="78"/>
      <c r="M27" s="78"/>
      <c r="N27" s="78"/>
      <c r="O27" s="83"/>
      <c r="P27" s="86"/>
      <c r="Q27" s="65" t="s">
        <v>77</v>
      </c>
      <c r="R27" s="62"/>
      <c r="S27" s="37"/>
      <c r="T27" s="44" t="str">
        <f t="shared" si="4"/>
        <v/>
      </c>
      <c r="U27" s="37"/>
      <c r="V27" s="39" t="str">
        <f t="shared" si="1"/>
        <v/>
      </c>
      <c r="W27" s="40" t="str">
        <f t="shared" si="2"/>
        <v/>
      </c>
      <c r="X27" s="41" t="str">
        <f t="shared" si="3"/>
        <v/>
      </c>
      <c r="Y27" s="42"/>
      <c r="Z27" s="42"/>
      <c r="AA27" s="42"/>
      <c r="AB27" s="42"/>
      <c r="AC27" s="42"/>
      <c r="AD27" s="43"/>
    </row>
    <row r="28" spans="1:30" s="17" customFormat="1" ht="18.75">
      <c r="A28" s="97"/>
      <c r="B28" s="89"/>
      <c r="C28" s="78"/>
      <c r="D28" s="78"/>
      <c r="E28" s="36"/>
      <c r="F28" s="91"/>
      <c r="G28" s="83"/>
      <c r="H28" s="91"/>
      <c r="I28" s="83"/>
      <c r="J28" s="78"/>
      <c r="K28" s="83"/>
      <c r="L28" s="78"/>
      <c r="M28" s="78"/>
      <c r="N28" s="78"/>
      <c r="O28" s="83"/>
      <c r="P28" s="86"/>
      <c r="Q28" s="65" t="s">
        <v>78</v>
      </c>
      <c r="R28" s="62"/>
      <c r="S28" s="37"/>
      <c r="T28" s="44" t="str">
        <f t="shared" si="4"/>
        <v/>
      </c>
      <c r="U28" s="37"/>
      <c r="V28" s="39" t="str">
        <f t="shared" si="1"/>
        <v/>
      </c>
      <c r="W28" s="40" t="str">
        <f t="shared" si="2"/>
        <v/>
      </c>
      <c r="X28" s="41" t="str">
        <f t="shared" si="3"/>
        <v/>
      </c>
      <c r="Y28" s="42"/>
      <c r="Z28" s="42"/>
      <c r="AA28" s="42"/>
      <c r="AB28" s="42"/>
      <c r="AC28" s="42"/>
      <c r="AD28" s="43"/>
    </row>
    <row r="29" spans="1:30" s="17" customFormat="1" ht="18.75">
      <c r="A29" s="97"/>
      <c r="B29" s="89"/>
      <c r="C29" s="78"/>
      <c r="D29" s="78"/>
      <c r="E29" s="36"/>
      <c r="F29" s="91"/>
      <c r="G29" s="83"/>
      <c r="H29" s="91"/>
      <c r="I29" s="83"/>
      <c r="J29" s="78"/>
      <c r="K29" s="83"/>
      <c r="L29" s="78"/>
      <c r="M29" s="78"/>
      <c r="N29" s="78"/>
      <c r="O29" s="83"/>
      <c r="P29" s="86"/>
      <c r="Q29" s="65" t="s">
        <v>79</v>
      </c>
      <c r="R29" s="62"/>
      <c r="S29" s="37"/>
      <c r="T29" s="44" t="str">
        <f t="shared" si="4"/>
        <v/>
      </c>
      <c r="U29" s="37"/>
      <c r="V29" s="39" t="str">
        <f t="shared" si="1"/>
        <v/>
      </c>
      <c r="W29" s="40" t="str">
        <f t="shared" si="2"/>
        <v/>
      </c>
      <c r="X29" s="41" t="str">
        <f t="shared" si="3"/>
        <v/>
      </c>
      <c r="Y29" s="42"/>
      <c r="Z29" s="42"/>
      <c r="AA29" s="42"/>
      <c r="AB29" s="42"/>
      <c r="AC29" s="42"/>
      <c r="AD29" s="43"/>
    </row>
    <row r="30" spans="1:30" s="17" customFormat="1" ht="18.75">
      <c r="A30" s="97"/>
      <c r="B30" s="90"/>
      <c r="C30" s="79"/>
      <c r="D30" s="79"/>
      <c r="E30" s="36"/>
      <c r="F30" s="92"/>
      <c r="G30" s="84"/>
      <c r="H30" s="92"/>
      <c r="I30" s="84"/>
      <c r="J30" s="79"/>
      <c r="K30" s="84"/>
      <c r="L30" s="79"/>
      <c r="M30" s="79"/>
      <c r="N30" s="79"/>
      <c r="O30" s="84"/>
      <c r="P30" s="87"/>
      <c r="Q30" s="65" t="s">
        <v>80</v>
      </c>
      <c r="R30" s="62"/>
      <c r="S30" s="37"/>
      <c r="T30" s="44" t="str">
        <f t="shared" si="4"/>
        <v/>
      </c>
      <c r="U30" s="37"/>
      <c r="V30" s="39" t="str">
        <f t="shared" si="1"/>
        <v/>
      </c>
      <c r="W30" s="40" t="str">
        <f t="shared" si="2"/>
        <v/>
      </c>
      <c r="X30" s="41" t="str">
        <f t="shared" si="3"/>
        <v/>
      </c>
      <c r="Y30" s="42"/>
      <c r="Z30" s="42"/>
      <c r="AA30" s="42"/>
      <c r="AB30" s="42"/>
      <c r="AC30" s="42"/>
      <c r="AD30" s="43"/>
    </row>
    <row r="31" spans="1:30" s="17" customFormat="1" ht="18.75">
      <c r="A31" s="97"/>
      <c r="B31" s="89" t="s">
        <v>58</v>
      </c>
      <c r="C31" s="77" t="str">
        <f>IF(F31="Sea level rise and storm surge","SL",IF(F31="Increased flooding","FL",IF(F31="Increased rainfall variability","RV",IF(F31="Increased average temperature","AT",IF(F31="Increase in hot days","HD",IF(F31="Increased fire risk","FR",IF(F31="Increased atmospheric CO2","AC","")))))))</f>
        <v/>
      </c>
      <c r="D31" s="77">
        <v>6</v>
      </c>
      <c r="E31" s="36"/>
      <c r="F31" s="94"/>
      <c r="G31" s="95"/>
      <c r="H31" s="94"/>
      <c r="I31" s="95"/>
      <c r="J31" s="77" t="str">
        <f>IF(I31="Almost Certain",5,IF(I31="likely",4,IF(I31="Possible",3,IF(I31="Unlikely",2,IF(I31="rare",1,"")))))</f>
        <v/>
      </c>
      <c r="K31" s="95"/>
      <c r="L31" s="77" t="str">
        <f>IF(K31="Catastrophic",5,IF(K31="Major",4,IF(K31="Moderate",3,IF(K31="Minor",2,IF(K31="Insignificant",1,"")))))</f>
        <v/>
      </c>
      <c r="M31" s="77" t="str">
        <f>IF(L31="","",L31+J31)</f>
        <v/>
      </c>
      <c r="N31" s="77" t="str">
        <f>IF(M31="","",IF(M31&lt;5,"Low",IF(AND(M31&gt;4,M31&lt;7),"Moderate",IF(M31=7,"High",IF(M31&gt;7,"Extreme",)))))</f>
        <v/>
      </c>
      <c r="O31" s="83"/>
      <c r="P31" s="88"/>
      <c r="Q31" s="65" t="s">
        <v>81</v>
      </c>
      <c r="R31" s="62"/>
      <c r="S31" s="37"/>
      <c r="T31" s="44" t="str">
        <f t="shared" si="4"/>
        <v/>
      </c>
      <c r="U31" s="37"/>
      <c r="V31" s="39" t="str">
        <f t="shared" si="1"/>
        <v/>
      </c>
      <c r="W31" s="40" t="str">
        <f t="shared" si="2"/>
        <v/>
      </c>
      <c r="X31" s="41" t="str">
        <f t="shared" si="3"/>
        <v/>
      </c>
      <c r="Y31" s="42"/>
      <c r="Z31" s="42"/>
      <c r="AA31" s="42"/>
      <c r="AB31" s="42"/>
      <c r="AC31" s="42"/>
      <c r="AD31" s="43"/>
    </row>
    <row r="32" spans="1:30" s="17" customFormat="1" ht="18.75">
      <c r="A32" s="97"/>
      <c r="B32" s="89"/>
      <c r="C32" s="78"/>
      <c r="D32" s="78"/>
      <c r="E32" s="36"/>
      <c r="F32" s="91"/>
      <c r="G32" s="83"/>
      <c r="H32" s="91"/>
      <c r="I32" s="83"/>
      <c r="J32" s="78"/>
      <c r="K32" s="83"/>
      <c r="L32" s="78"/>
      <c r="M32" s="78"/>
      <c r="N32" s="78"/>
      <c r="O32" s="83"/>
      <c r="P32" s="86"/>
      <c r="Q32" s="65" t="s">
        <v>82</v>
      </c>
      <c r="R32" s="62"/>
      <c r="S32" s="37"/>
      <c r="T32" s="44" t="str">
        <f t="shared" si="4"/>
        <v/>
      </c>
      <c r="U32" s="37"/>
      <c r="V32" s="39" t="str">
        <f t="shared" si="1"/>
        <v/>
      </c>
      <c r="W32" s="40" t="str">
        <f t="shared" si="2"/>
        <v/>
      </c>
      <c r="X32" s="41" t="str">
        <f t="shared" si="3"/>
        <v/>
      </c>
      <c r="Y32" s="42"/>
      <c r="Z32" s="42"/>
      <c r="AA32" s="42"/>
      <c r="AB32" s="42"/>
      <c r="AC32" s="42"/>
      <c r="AD32" s="43"/>
    </row>
    <row r="33" spans="1:30" s="17" customFormat="1" ht="18.75">
      <c r="A33" s="97"/>
      <c r="B33" s="89"/>
      <c r="C33" s="78"/>
      <c r="D33" s="78"/>
      <c r="E33" s="36"/>
      <c r="F33" s="91"/>
      <c r="G33" s="83"/>
      <c r="H33" s="91"/>
      <c r="I33" s="83"/>
      <c r="J33" s="78"/>
      <c r="K33" s="83"/>
      <c r="L33" s="78"/>
      <c r="M33" s="78"/>
      <c r="N33" s="78"/>
      <c r="O33" s="83"/>
      <c r="P33" s="86"/>
      <c r="Q33" s="65" t="s">
        <v>83</v>
      </c>
      <c r="R33" s="62"/>
      <c r="S33" s="37"/>
      <c r="T33" s="44" t="str">
        <f t="shared" si="4"/>
        <v/>
      </c>
      <c r="U33" s="37"/>
      <c r="V33" s="39" t="str">
        <f t="shared" si="1"/>
        <v/>
      </c>
      <c r="W33" s="40" t="str">
        <f t="shared" si="2"/>
        <v/>
      </c>
      <c r="X33" s="41" t="str">
        <f t="shared" si="3"/>
        <v/>
      </c>
      <c r="Y33" s="42"/>
      <c r="Z33" s="42"/>
      <c r="AA33" s="42"/>
      <c r="AB33" s="42"/>
      <c r="AC33" s="42"/>
      <c r="AD33" s="43"/>
    </row>
    <row r="34" spans="1:30" s="17" customFormat="1" ht="18.75">
      <c r="A34" s="97"/>
      <c r="B34" s="89"/>
      <c r="C34" s="78"/>
      <c r="D34" s="78"/>
      <c r="E34" s="36"/>
      <c r="F34" s="91"/>
      <c r="G34" s="83"/>
      <c r="H34" s="91"/>
      <c r="I34" s="83"/>
      <c r="J34" s="78"/>
      <c r="K34" s="83"/>
      <c r="L34" s="78"/>
      <c r="M34" s="78"/>
      <c r="N34" s="78"/>
      <c r="O34" s="83"/>
      <c r="P34" s="86"/>
      <c r="Q34" s="65" t="s">
        <v>84</v>
      </c>
      <c r="R34" s="62"/>
      <c r="S34" s="37"/>
      <c r="T34" s="44" t="str">
        <f t="shared" si="4"/>
        <v/>
      </c>
      <c r="U34" s="37"/>
      <c r="V34" s="39" t="str">
        <f t="shared" si="1"/>
        <v/>
      </c>
      <c r="W34" s="40" t="str">
        <f t="shared" si="2"/>
        <v/>
      </c>
      <c r="X34" s="41" t="str">
        <f t="shared" si="3"/>
        <v/>
      </c>
      <c r="Y34" s="42"/>
      <c r="Z34" s="42"/>
      <c r="AA34" s="42"/>
      <c r="AB34" s="42"/>
      <c r="AC34" s="42"/>
      <c r="AD34" s="43"/>
    </row>
    <row r="35" spans="1:30" s="17" customFormat="1" ht="18.75">
      <c r="A35" s="97"/>
      <c r="B35" s="90"/>
      <c r="C35" s="79"/>
      <c r="D35" s="79"/>
      <c r="E35" s="36"/>
      <c r="F35" s="92"/>
      <c r="G35" s="84"/>
      <c r="H35" s="92"/>
      <c r="I35" s="84"/>
      <c r="J35" s="79"/>
      <c r="K35" s="84"/>
      <c r="L35" s="79"/>
      <c r="M35" s="79"/>
      <c r="N35" s="79"/>
      <c r="O35" s="84"/>
      <c r="P35" s="87"/>
      <c r="Q35" s="65" t="s">
        <v>85</v>
      </c>
      <c r="R35" s="62"/>
      <c r="S35" s="37"/>
      <c r="T35" s="44" t="str">
        <f t="shared" si="4"/>
        <v/>
      </c>
      <c r="U35" s="37"/>
      <c r="V35" s="39" t="str">
        <f t="shared" si="1"/>
        <v/>
      </c>
      <c r="W35" s="40" t="str">
        <f t="shared" si="2"/>
        <v/>
      </c>
      <c r="X35" s="41" t="str">
        <f t="shared" si="3"/>
        <v/>
      </c>
      <c r="Y35" s="42"/>
      <c r="Z35" s="42"/>
      <c r="AA35" s="42"/>
      <c r="AB35" s="42"/>
      <c r="AC35" s="42"/>
      <c r="AD35" s="43"/>
    </row>
    <row r="36" spans="1:30" s="17" customFormat="1" ht="18.75">
      <c r="A36" s="97"/>
      <c r="B36" s="89" t="s">
        <v>59</v>
      </c>
      <c r="C36" s="77" t="str">
        <f>IF(F36="Sea level rise and storm surge","SL",IF(F36="Increased flooding","FL",IF(F36="Increased rainfall variability","RV",IF(F36="Increased average temperature","AT",IF(F36="Increase in hot days","HD",IF(F36="Increased fire risk","FR",IF(F36="Increased atmospheric CO2","AC","")))))))</f>
        <v/>
      </c>
      <c r="D36" s="77">
        <v>7</v>
      </c>
      <c r="E36" s="36"/>
      <c r="F36" s="94"/>
      <c r="G36" s="95"/>
      <c r="H36" s="94"/>
      <c r="I36" s="95"/>
      <c r="J36" s="77" t="str">
        <f>IF(I36="Almost Certain",5,IF(I36="likely",4,IF(I36="Possible",3,IF(I36="Unlikely",2,IF(I36="rare",1,"")))))</f>
        <v/>
      </c>
      <c r="K36" s="95"/>
      <c r="L36" s="77" t="str">
        <f>IF(K36="Catastrophic",5,IF(K36="Major",4,IF(K36="Moderate",3,IF(K36="Minor",2,IF(K36="Insignificant",1,"")))))</f>
        <v/>
      </c>
      <c r="M36" s="77" t="str">
        <f>IF(L36="","",L36+J36)</f>
        <v/>
      </c>
      <c r="N36" s="77" t="str">
        <f>IF(M36="","",IF(M36&lt;5,"Low",IF(AND(M36&gt;4,M36&lt;7),"Moderate",IF(M36=7,"High",IF(M36&gt;7,"Extreme",)))))</f>
        <v/>
      </c>
      <c r="O36" s="83"/>
      <c r="P36" s="88"/>
      <c r="Q36" s="65" t="s">
        <v>86</v>
      </c>
      <c r="R36" s="62"/>
      <c r="S36" s="37"/>
      <c r="T36" s="44" t="str">
        <f t="shared" si="4"/>
        <v/>
      </c>
      <c r="U36" s="37"/>
      <c r="V36" s="39" t="str">
        <f t="shared" si="1"/>
        <v/>
      </c>
      <c r="W36" s="40" t="str">
        <f t="shared" si="2"/>
        <v/>
      </c>
      <c r="X36" s="41" t="str">
        <f t="shared" si="3"/>
        <v/>
      </c>
      <c r="Y36" s="42"/>
      <c r="Z36" s="42"/>
      <c r="AA36" s="42"/>
      <c r="AB36" s="42"/>
      <c r="AC36" s="42"/>
      <c r="AD36" s="43"/>
    </row>
    <row r="37" spans="1:30" s="17" customFormat="1" ht="18.75">
      <c r="A37" s="97"/>
      <c r="B37" s="89"/>
      <c r="C37" s="78"/>
      <c r="D37" s="78"/>
      <c r="E37" s="36"/>
      <c r="F37" s="91"/>
      <c r="G37" s="83"/>
      <c r="H37" s="91"/>
      <c r="I37" s="83"/>
      <c r="J37" s="78"/>
      <c r="K37" s="83"/>
      <c r="L37" s="78"/>
      <c r="M37" s="78"/>
      <c r="N37" s="78"/>
      <c r="O37" s="83"/>
      <c r="P37" s="86"/>
      <c r="Q37" s="65" t="s">
        <v>87</v>
      </c>
      <c r="R37" s="62"/>
      <c r="S37" s="37"/>
      <c r="T37" s="44" t="str">
        <f t="shared" si="4"/>
        <v/>
      </c>
      <c r="U37" s="37"/>
      <c r="V37" s="39" t="str">
        <f t="shared" si="1"/>
        <v/>
      </c>
      <c r="W37" s="40" t="str">
        <f t="shared" si="2"/>
        <v/>
      </c>
      <c r="X37" s="41" t="str">
        <f t="shared" si="3"/>
        <v/>
      </c>
      <c r="Y37" s="42"/>
      <c r="Z37" s="42"/>
      <c r="AA37" s="42"/>
      <c r="AB37" s="42"/>
      <c r="AC37" s="42"/>
      <c r="AD37" s="43"/>
    </row>
    <row r="38" spans="1:30" s="17" customFormat="1" ht="18.75">
      <c r="A38" s="97"/>
      <c r="B38" s="89"/>
      <c r="C38" s="78"/>
      <c r="D38" s="78"/>
      <c r="E38" s="36"/>
      <c r="F38" s="91"/>
      <c r="G38" s="83"/>
      <c r="H38" s="91"/>
      <c r="I38" s="83"/>
      <c r="J38" s="78"/>
      <c r="K38" s="83"/>
      <c r="L38" s="78"/>
      <c r="M38" s="78"/>
      <c r="N38" s="78"/>
      <c r="O38" s="83"/>
      <c r="P38" s="86"/>
      <c r="Q38" s="65" t="s">
        <v>88</v>
      </c>
      <c r="R38" s="62"/>
      <c r="S38" s="37"/>
      <c r="T38" s="44" t="str">
        <f t="shared" si="4"/>
        <v/>
      </c>
      <c r="U38" s="37"/>
      <c r="V38" s="39" t="str">
        <f t="shared" si="1"/>
        <v/>
      </c>
      <c r="W38" s="40" t="str">
        <f t="shared" si="2"/>
        <v/>
      </c>
      <c r="X38" s="41" t="str">
        <f t="shared" si="3"/>
        <v/>
      </c>
      <c r="Y38" s="42"/>
      <c r="Z38" s="42"/>
      <c r="AA38" s="42"/>
      <c r="AB38" s="42"/>
      <c r="AC38" s="42"/>
      <c r="AD38" s="43"/>
    </row>
    <row r="39" spans="1:30" s="17" customFormat="1" ht="18.75">
      <c r="A39" s="97"/>
      <c r="B39" s="89"/>
      <c r="C39" s="78"/>
      <c r="D39" s="78"/>
      <c r="E39" s="36"/>
      <c r="F39" s="91"/>
      <c r="G39" s="83"/>
      <c r="H39" s="91"/>
      <c r="I39" s="83"/>
      <c r="J39" s="78"/>
      <c r="K39" s="83"/>
      <c r="L39" s="78"/>
      <c r="M39" s="78"/>
      <c r="N39" s="78"/>
      <c r="O39" s="83"/>
      <c r="P39" s="86"/>
      <c r="Q39" s="65" t="s">
        <v>89</v>
      </c>
      <c r="R39" s="62"/>
      <c r="S39" s="37"/>
      <c r="T39" s="44" t="str">
        <f t="shared" si="4"/>
        <v/>
      </c>
      <c r="U39" s="37"/>
      <c r="V39" s="39" t="str">
        <f t="shared" si="1"/>
        <v/>
      </c>
      <c r="W39" s="40" t="str">
        <f t="shared" si="2"/>
        <v/>
      </c>
      <c r="X39" s="41" t="str">
        <f t="shared" si="3"/>
        <v/>
      </c>
      <c r="Y39" s="42"/>
      <c r="Z39" s="42"/>
      <c r="AA39" s="42"/>
      <c r="AB39" s="42"/>
      <c r="AC39" s="42"/>
      <c r="AD39" s="43"/>
    </row>
    <row r="40" spans="1:30" s="17" customFormat="1" ht="18.75">
      <c r="A40" s="97"/>
      <c r="B40" s="90"/>
      <c r="C40" s="79"/>
      <c r="D40" s="79"/>
      <c r="E40" s="36"/>
      <c r="F40" s="92"/>
      <c r="G40" s="84"/>
      <c r="H40" s="92"/>
      <c r="I40" s="84"/>
      <c r="J40" s="79"/>
      <c r="K40" s="84"/>
      <c r="L40" s="79"/>
      <c r="M40" s="79"/>
      <c r="N40" s="79"/>
      <c r="O40" s="84"/>
      <c r="P40" s="87"/>
      <c r="Q40" s="65" t="s">
        <v>90</v>
      </c>
      <c r="R40" s="62"/>
      <c r="S40" s="37"/>
      <c r="T40" s="44" t="str">
        <f t="shared" si="4"/>
        <v/>
      </c>
      <c r="U40" s="37"/>
      <c r="V40" s="39" t="str">
        <f t="shared" si="1"/>
        <v/>
      </c>
      <c r="W40" s="40" t="str">
        <f t="shared" si="2"/>
        <v/>
      </c>
      <c r="X40" s="41" t="str">
        <f t="shared" si="3"/>
        <v/>
      </c>
      <c r="Y40" s="42"/>
      <c r="Z40" s="42"/>
      <c r="AA40" s="42"/>
      <c r="AB40" s="42"/>
      <c r="AC40" s="42"/>
      <c r="AD40" s="43"/>
    </row>
    <row r="41" spans="1:30" s="17" customFormat="1" ht="18.75">
      <c r="A41" s="97"/>
      <c r="B41" s="89" t="s">
        <v>60</v>
      </c>
      <c r="C41" s="77" t="str">
        <f>IF(F41="Sea level rise and storm surge","SL",IF(F41="Increased flooding","FL",IF(F41="Increased rainfall variability","RV",IF(F41="Increased average temperature","AT",IF(F41="Increase in hot days","HD",IF(F41="Increased fire risk","FR",IF(F41="Increased atmospheric CO2","AC","")))))))</f>
        <v/>
      </c>
      <c r="D41" s="77">
        <v>8</v>
      </c>
      <c r="E41" s="36"/>
      <c r="F41" s="94"/>
      <c r="G41" s="95"/>
      <c r="H41" s="94"/>
      <c r="I41" s="95"/>
      <c r="J41" s="77" t="str">
        <f>IF(I41="Almost Certain",5,IF(I41="likely",4,IF(I41="Possible",3,IF(I41="Unlikely",2,IF(I41="rare",1,"")))))</f>
        <v/>
      </c>
      <c r="K41" s="95"/>
      <c r="L41" s="77" t="str">
        <f>IF(K41="Catastrophic",5,IF(K41="Major",4,IF(K41="Moderate",3,IF(K41="Minor",2,IF(K41="Insignificant",1,"")))))</f>
        <v/>
      </c>
      <c r="M41" s="77" t="str">
        <f>IF(L41="","",L41+J41)</f>
        <v/>
      </c>
      <c r="N41" s="77" t="str">
        <f>IF(M41="","",IF(M41&lt;5,"Low",IF(AND(M41&gt;4,M41&lt;7),"Moderate",IF(M41=7,"High",IF(M41&gt;7,"Extreme",)))))</f>
        <v/>
      </c>
      <c r="O41" s="83"/>
      <c r="P41" s="88"/>
      <c r="Q41" s="65" t="s">
        <v>91</v>
      </c>
      <c r="R41" s="62"/>
      <c r="S41" s="37"/>
      <c r="T41" s="44" t="str">
        <f t="shared" si="4"/>
        <v/>
      </c>
      <c r="U41" s="37"/>
      <c r="V41" s="39" t="str">
        <f t="shared" si="1"/>
        <v/>
      </c>
      <c r="W41" s="40" t="str">
        <f t="shared" si="2"/>
        <v/>
      </c>
      <c r="X41" s="41" t="str">
        <f t="shared" si="3"/>
        <v/>
      </c>
      <c r="Y41" s="42"/>
      <c r="Z41" s="42"/>
      <c r="AA41" s="42"/>
      <c r="AB41" s="42"/>
      <c r="AC41" s="42"/>
      <c r="AD41" s="43"/>
    </row>
    <row r="42" spans="1:30" s="17" customFormat="1" ht="18.75">
      <c r="A42" s="97"/>
      <c r="B42" s="89"/>
      <c r="C42" s="78"/>
      <c r="D42" s="78"/>
      <c r="E42" s="36"/>
      <c r="F42" s="91"/>
      <c r="G42" s="83"/>
      <c r="H42" s="91"/>
      <c r="I42" s="83"/>
      <c r="J42" s="78"/>
      <c r="K42" s="83"/>
      <c r="L42" s="78"/>
      <c r="M42" s="78"/>
      <c r="N42" s="78"/>
      <c r="O42" s="83"/>
      <c r="P42" s="86"/>
      <c r="Q42" s="65" t="s">
        <v>92</v>
      </c>
      <c r="R42" s="62"/>
      <c r="S42" s="37"/>
      <c r="T42" s="44" t="str">
        <f t="shared" si="4"/>
        <v/>
      </c>
      <c r="U42" s="37"/>
      <c r="V42" s="39" t="str">
        <f t="shared" si="1"/>
        <v/>
      </c>
      <c r="W42" s="40" t="str">
        <f t="shared" si="2"/>
        <v/>
      </c>
      <c r="X42" s="41" t="str">
        <f t="shared" si="3"/>
        <v/>
      </c>
      <c r="Y42" s="42"/>
      <c r="Z42" s="42"/>
      <c r="AA42" s="42"/>
      <c r="AB42" s="42"/>
      <c r="AC42" s="42"/>
      <c r="AD42" s="43"/>
    </row>
    <row r="43" spans="1:30" s="17" customFormat="1" ht="18.75">
      <c r="A43" s="97"/>
      <c r="B43" s="89"/>
      <c r="C43" s="78"/>
      <c r="D43" s="78"/>
      <c r="E43" s="36"/>
      <c r="F43" s="91"/>
      <c r="G43" s="83"/>
      <c r="H43" s="91"/>
      <c r="I43" s="83"/>
      <c r="J43" s="78"/>
      <c r="K43" s="83"/>
      <c r="L43" s="78"/>
      <c r="M43" s="78"/>
      <c r="N43" s="78"/>
      <c r="O43" s="83"/>
      <c r="P43" s="86"/>
      <c r="Q43" s="65" t="s">
        <v>93</v>
      </c>
      <c r="R43" s="62"/>
      <c r="S43" s="37"/>
      <c r="T43" s="44" t="str">
        <f t="shared" si="4"/>
        <v/>
      </c>
      <c r="U43" s="37"/>
      <c r="V43" s="39" t="str">
        <f t="shared" si="1"/>
        <v/>
      </c>
      <c r="W43" s="40" t="str">
        <f t="shared" si="2"/>
        <v/>
      </c>
      <c r="X43" s="41" t="str">
        <f t="shared" si="3"/>
        <v/>
      </c>
      <c r="Y43" s="42"/>
      <c r="Z43" s="42"/>
      <c r="AA43" s="42"/>
      <c r="AB43" s="42"/>
      <c r="AC43" s="42"/>
      <c r="AD43" s="43"/>
    </row>
    <row r="44" spans="1:30" s="17" customFormat="1" ht="18.75">
      <c r="A44" s="97"/>
      <c r="B44" s="89"/>
      <c r="C44" s="78"/>
      <c r="D44" s="78"/>
      <c r="E44" s="36"/>
      <c r="F44" s="91"/>
      <c r="G44" s="83"/>
      <c r="H44" s="91"/>
      <c r="I44" s="83"/>
      <c r="J44" s="78"/>
      <c r="K44" s="83"/>
      <c r="L44" s="78"/>
      <c r="M44" s="78"/>
      <c r="N44" s="78"/>
      <c r="O44" s="83"/>
      <c r="P44" s="86"/>
      <c r="Q44" s="65" t="s">
        <v>94</v>
      </c>
      <c r="R44" s="62"/>
      <c r="S44" s="37"/>
      <c r="T44" s="44" t="str">
        <f t="shared" si="4"/>
        <v/>
      </c>
      <c r="U44" s="37"/>
      <c r="V44" s="39" t="str">
        <f t="shared" si="1"/>
        <v/>
      </c>
      <c r="W44" s="40" t="str">
        <f t="shared" si="2"/>
        <v/>
      </c>
      <c r="X44" s="41" t="str">
        <f t="shared" si="3"/>
        <v/>
      </c>
      <c r="Y44" s="42"/>
      <c r="Z44" s="42"/>
      <c r="AA44" s="42"/>
      <c r="AB44" s="42"/>
      <c r="AC44" s="42"/>
      <c r="AD44" s="43"/>
    </row>
    <row r="45" spans="1:30" s="17" customFormat="1" ht="18.75">
      <c r="A45" s="97"/>
      <c r="B45" s="90"/>
      <c r="C45" s="79"/>
      <c r="D45" s="79"/>
      <c r="E45" s="36"/>
      <c r="F45" s="92"/>
      <c r="G45" s="84"/>
      <c r="H45" s="92"/>
      <c r="I45" s="84"/>
      <c r="J45" s="79"/>
      <c r="K45" s="84"/>
      <c r="L45" s="79"/>
      <c r="M45" s="79"/>
      <c r="N45" s="79"/>
      <c r="O45" s="84"/>
      <c r="P45" s="87"/>
      <c r="Q45" s="65" t="s">
        <v>95</v>
      </c>
      <c r="R45" s="62"/>
      <c r="S45" s="37"/>
      <c r="T45" s="44" t="str">
        <f t="shared" si="4"/>
        <v/>
      </c>
      <c r="U45" s="37"/>
      <c r="V45" s="39" t="str">
        <f t="shared" si="1"/>
        <v/>
      </c>
      <c r="W45" s="40" t="str">
        <f t="shared" si="2"/>
        <v/>
      </c>
      <c r="X45" s="41" t="str">
        <f t="shared" si="3"/>
        <v/>
      </c>
      <c r="Y45" s="42"/>
      <c r="Z45" s="42"/>
      <c r="AA45" s="42"/>
      <c r="AB45" s="42"/>
      <c r="AC45" s="42"/>
      <c r="AD45" s="43"/>
    </row>
    <row r="46" spans="1:30" s="17" customFormat="1" ht="18.75">
      <c r="A46" s="97"/>
      <c r="B46" s="89" t="s">
        <v>61</v>
      </c>
      <c r="C46" s="77" t="str">
        <f>IF(F46="Sea level rise and storm surge","SL",IF(F46="Increased flooding","FL",IF(F46="Increased rainfall variability","RV",IF(F46="Increased average temperature","AT",IF(F46="Increase in hot days","HD",IF(F46="Increased fire risk","FR",IF(F46="Increased atmospheric CO2","AC","")))))))</f>
        <v/>
      </c>
      <c r="D46" s="77">
        <v>9</v>
      </c>
      <c r="E46" s="36"/>
      <c r="F46" s="94"/>
      <c r="G46" s="95"/>
      <c r="H46" s="94"/>
      <c r="I46" s="95"/>
      <c r="J46" s="77" t="str">
        <f>IF(I46="Almost Certain",5,IF(I46="likely",4,IF(I46="Possible",3,IF(I46="Unlikely",2,IF(I46="rare",1,"")))))</f>
        <v/>
      </c>
      <c r="K46" s="95"/>
      <c r="L46" s="77" t="str">
        <f>IF(K46="Catastrophic",5,IF(K46="Major",4,IF(K46="Moderate",3,IF(K46="Minor",2,IF(K46="Insignificant",1,"")))))</f>
        <v/>
      </c>
      <c r="M46" s="77" t="str">
        <f>IF(L46="","",L46+J46)</f>
        <v/>
      </c>
      <c r="N46" s="77" t="str">
        <f>IF(M46="","",IF(M46&lt;5,"Low",IF(AND(M46&gt;4,M46&lt;7),"Moderate",IF(M46=7,"High",IF(M46&gt;7,"Extreme",)))))</f>
        <v/>
      </c>
      <c r="O46" s="83"/>
      <c r="P46" s="88"/>
      <c r="Q46" s="65" t="s">
        <v>96</v>
      </c>
      <c r="R46" s="62"/>
      <c r="S46" s="37"/>
      <c r="T46" s="44"/>
      <c r="U46" s="37"/>
      <c r="V46" s="39"/>
      <c r="W46" s="40"/>
      <c r="X46" s="41"/>
      <c r="Y46" s="42"/>
      <c r="Z46" s="42"/>
      <c r="AA46" s="42"/>
      <c r="AB46" s="42"/>
      <c r="AC46" s="42"/>
      <c r="AD46" s="43"/>
    </row>
    <row r="47" spans="1:30" s="17" customFormat="1" ht="18.75">
      <c r="A47" s="97"/>
      <c r="B47" s="89"/>
      <c r="C47" s="78"/>
      <c r="D47" s="78"/>
      <c r="E47" s="36"/>
      <c r="F47" s="91"/>
      <c r="G47" s="83"/>
      <c r="H47" s="91"/>
      <c r="I47" s="83"/>
      <c r="J47" s="78"/>
      <c r="K47" s="83"/>
      <c r="L47" s="78"/>
      <c r="M47" s="78"/>
      <c r="N47" s="78"/>
      <c r="O47" s="83"/>
      <c r="P47" s="86"/>
      <c r="Q47" s="65" t="s">
        <v>97</v>
      </c>
      <c r="R47" s="62"/>
      <c r="S47" s="37"/>
      <c r="T47" s="44"/>
      <c r="U47" s="37"/>
      <c r="V47" s="39"/>
      <c r="W47" s="40"/>
      <c r="X47" s="41"/>
      <c r="Y47" s="42"/>
      <c r="Z47" s="42"/>
      <c r="AA47" s="42"/>
      <c r="AB47" s="42"/>
      <c r="AC47" s="42"/>
      <c r="AD47" s="43"/>
    </row>
    <row r="48" spans="1:30" s="17" customFormat="1" ht="18.75">
      <c r="A48" s="97"/>
      <c r="B48" s="89"/>
      <c r="C48" s="78"/>
      <c r="D48" s="78"/>
      <c r="E48" s="36"/>
      <c r="F48" s="91"/>
      <c r="G48" s="83"/>
      <c r="H48" s="91"/>
      <c r="I48" s="83"/>
      <c r="J48" s="78"/>
      <c r="K48" s="83"/>
      <c r="L48" s="78"/>
      <c r="M48" s="78"/>
      <c r="N48" s="78"/>
      <c r="O48" s="83"/>
      <c r="P48" s="86"/>
      <c r="Q48" s="65" t="s">
        <v>98</v>
      </c>
      <c r="R48" s="62"/>
      <c r="S48" s="37"/>
      <c r="T48" s="44"/>
      <c r="U48" s="37"/>
      <c r="V48" s="39"/>
      <c r="W48" s="40"/>
      <c r="X48" s="41"/>
      <c r="Y48" s="42"/>
      <c r="Z48" s="42"/>
      <c r="AA48" s="42"/>
      <c r="AB48" s="42"/>
      <c r="AC48" s="42"/>
      <c r="AD48" s="43"/>
    </row>
    <row r="49" spans="1:30" s="17" customFormat="1" ht="18.75">
      <c r="A49" s="97"/>
      <c r="B49" s="89"/>
      <c r="C49" s="78"/>
      <c r="D49" s="78"/>
      <c r="E49" s="36"/>
      <c r="F49" s="91"/>
      <c r="G49" s="83"/>
      <c r="H49" s="91"/>
      <c r="I49" s="83"/>
      <c r="J49" s="78"/>
      <c r="K49" s="83"/>
      <c r="L49" s="78"/>
      <c r="M49" s="78"/>
      <c r="N49" s="78"/>
      <c r="O49" s="83"/>
      <c r="P49" s="86"/>
      <c r="Q49" s="65" t="s">
        <v>99</v>
      </c>
      <c r="R49" s="62"/>
      <c r="S49" s="37"/>
      <c r="T49" s="44"/>
      <c r="U49" s="37"/>
      <c r="V49" s="39"/>
      <c r="W49" s="40"/>
      <c r="X49" s="41"/>
      <c r="Y49" s="42"/>
      <c r="Z49" s="42"/>
      <c r="AA49" s="42"/>
      <c r="AB49" s="42"/>
      <c r="AC49" s="42"/>
      <c r="AD49" s="43"/>
    </row>
    <row r="50" spans="1:30" s="17" customFormat="1" ht="18.75">
      <c r="A50" s="97"/>
      <c r="B50" s="90"/>
      <c r="C50" s="79"/>
      <c r="D50" s="79"/>
      <c r="E50" s="36"/>
      <c r="F50" s="92"/>
      <c r="G50" s="84"/>
      <c r="H50" s="92"/>
      <c r="I50" s="84"/>
      <c r="J50" s="79"/>
      <c r="K50" s="84"/>
      <c r="L50" s="79"/>
      <c r="M50" s="79"/>
      <c r="N50" s="79"/>
      <c r="O50" s="84"/>
      <c r="P50" s="87"/>
      <c r="Q50" s="65" t="s">
        <v>100</v>
      </c>
      <c r="R50" s="62"/>
      <c r="S50" s="37"/>
      <c r="T50" s="44"/>
      <c r="U50" s="37"/>
      <c r="V50" s="39"/>
      <c r="W50" s="40"/>
      <c r="X50" s="41"/>
      <c r="Y50" s="42"/>
      <c r="Z50" s="42"/>
      <c r="AA50" s="42"/>
      <c r="AB50" s="42"/>
      <c r="AC50" s="42"/>
      <c r="AD50" s="43"/>
    </row>
    <row r="51" spans="1:30" s="17" customFormat="1" ht="18.75">
      <c r="A51" s="97"/>
      <c r="B51" s="89" t="s">
        <v>62</v>
      </c>
      <c r="C51" s="77" t="str">
        <f>IF(F51="Sea level rise and storm surge","SL",IF(F51="Increased flooding","FL",IF(F51="Increased rainfall variability","RV",IF(F51="Increased average temperature","AT",IF(F51="Increase in hot days","HD",IF(F51="Increased fire risk","FR",IF(F51="Increased atmospheric CO2","AC","")))))))</f>
        <v/>
      </c>
      <c r="D51" s="77">
        <v>10</v>
      </c>
      <c r="E51" s="36"/>
      <c r="F51" s="94"/>
      <c r="G51" s="95"/>
      <c r="H51" s="94"/>
      <c r="I51" s="95"/>
      <c r="J51" s="77" t="str">
        <f>IF(I51="Almost Certain",5,IF(I51="likely",4,IF(I51="Possible",3,IF(I51="Unlikely",2,IF(I51="rare",1,"")))))</f>
        <v/>
      </c>
      <c r="K51" s="95"/>
      <c r="L51" s="77" t="str">
        <f>IF(K51="Catastrophic",5,IF(K51="Major",4,IF(K51="Moderate",3,IF(K51="Minor",2,IF(K51="Insignificant",1,"")))))</f>
        <v/>
      </c>
      <c r="M51" s="77" t="str">
        <f>IF(L51="","",L51+J51)</f>
        <v/>
      </c>
      <c r="N51" s="77" t="str">
        <f>IF(M51="","",IF(M51&lt;5,"Low",IF(AND(M51&gt;4,M51&lt;7),"Moderate",IF(M51=7,"High",IF(M51&gt;7,"Extreme",)))))</f>
        <v/>
      </c>
      <c r="O51" s="83"/>
      <c r="P51" s="88"/>
      <c r="Q51" s="65" t="s">
        <v>101</v>
      </c>
      <c r="R51" s="62"/>
      <c r="S51" s="37"/>
      <c r="T51" s="44"/>
      <c r="U51" s="37"/>
      <c r="V51" s="39"/>
      <c r="W51" s="40"/>
      <c r="X51" s="41"/>
      <c r="Y51" s="42"/>
      <c r="Z51" s="42"/>
      <c r="AA51" s="42"/>
      <c r="AB51" s="42"/>
      <c r="AC51" s="42"/>
      <c r="AD51" s="43"/>
    </row>
    <row r="52" spans="1:30" s="17" customFormat="1" ht="18.75">
      <c r="A52" s="97"/>
      <c r="B52" s="89"/>
      <c r="C52" s="78"/>
      <c r="D52" s="78"/>
      <c r="E52" s="36"/>
      <c r="F52" s="91"/>
      <c r="G52" s="83"/>
      <c r="H52" s="91"/>
      <c r="I52" s="83"/>
      <c r="J52" s="78"/>
      <c r="K52" s="83"/>
      <c r="L52" s="78"/>
      <c r="M52" s="78"/>
      <c r="N52" s="78"/>
      <c r="O52" s="83"/>
      <c r="P52" s="86"/>
      <c r="Q52" s="65" t="s">
        <v>102</v>
      </c>
      <c r="R52" s="62"/>
      <c r="S52" s="37"/>
      <c r="T52" s="44"/>
      <c r="U52" s="37"/>
      <c r="V52" s="39"/>
      <c r="W52" s="40"/>
      <c r="X52" s="41"/>
      <c r="Y52" s="42"/>
      <c r="Z52" s="42"/>
      <c r="AA52" s="42"/>
      <c r="AB52" s="42"/>
      <c r="AC52" s="42"/>
      <c r="AD52" s="43"/>
    </row>
    <row r="53" spans="1:30" s="17" customFormat="1" ht="18.75">
      <c r="A53" s="97"/>
      <c r="B53" s="89"/>
      <c r="C53" s="78"/>
      <c r="D53" s="78"/>
      <c r="E53" s="36"/>
      <c r="F53" s="91"/>
      <c r="G53" s="83"/>
      <c r="H53" s="91"/>
      <c r="I53" s="83"/>
      <c r="J53" s="78"/>
      <c r="K53" s="83"/>
      <c r="L53" s="78"/>
      <c r="M53" s="78"/>
      <c r="N53" s="78"/>
      <c r="O53" s="83"/>
      <c r="P53" s="86"/>
      <c r="Q53" s="65" t="s">
        <v>103</v>
      </c>
      <c r="R53" s="62"/>
      <c r="S53" s="37"/>
      <c r="T53" s="44"/>
      <c r="U53" s="37"/>
      <c r="V53" s="39"/>
      <c r="W53" s="40"/>
      <c r="X53" s="41"/>
      <c r="Y53" s="42"/>
      <c r="Z53" s="42"/>
      <c r="AA53" s="42"/>
      <c r="AB53" s="42"/>
      <c r="AC53" s="42"/>
      <c r="AD53" s="43"/>
    </row>
    <row r="54" spans="1:30" s="17" customFormat="1" ht="18.75">
      <c r="A54" s="97"/>
      <c r="B54" s="89"/>
      <c r="C54" s="78"/>
      <c r="D54" s="78"/>
      <c r="E54" s="36"/>
      <c r="F54" s="91"/>
      <c r="G54" s="83"/>
      <c r="H54" s="91"/>
      <c r="I54" s="83"/>
      <c r="J54" s="78"/>
      <c r="K54" s="83"/>
      <c r="L54" s="78"/>
      <c r="M54" s="78"/>
      <c r="N54" s="78"/>
      <c r="O54" s="83"/>
      <c r="P54" s="86"/>
      <c r="Q54" s="65" t="s">
        <v>104</v>
      </c>
      <c r="R54" s="62"/>
      <c r="S54" s="37"/>
      <c r="T54" s="44"/>
      <c r="U54" s="37"/>
      <c r="V54" s="39"/>
      <c r="W54" s="40"/>
      <c r="X54" s="41"/>
      <c r="Y54" s="42"/>
      <c r="Z54" s="42"/>
      <c r="AA54" s="42"/>
      <c r="AB54" s="42"/>
      <c r="AC54" s="42"/>
      <c r="AD54" s="43"/>
    </row>
    <row r="55" spans="1:30" s="17" customFormat="1" ht="18.75">
      <c r="A55" s="97"/>
      <c r="B55" s="90"/>
      <c r="C55" s="79"/>
      <c r="D55" s="79"/>
      <c r="E55" s="36"/>
      <c r="F55" s="92"/>
      <c r="G55" s="84"/>
      <c r="H55" s="92"/>
      <c r="I55" s="84"/>
      <c r="J55" s="79"/>
      <c r="K55" s="84"/>
      <c r="L55" s="79"/>
      <c r="M55" s="79"/>
      <c r="N55" s="79"/>
      <c r="O55" s="84"/>
      <c r="P55" s="87"/>
      <c r="Q55" s="65" t="s">
        <v>105</v>
      </c>
      <c r="R55" s="62"/>
      <c r="S55" s="37"/>
      <c r="T55" s="44"/>
      <c r="U55" s="37"/>
      <c r="V55" s="39"/>
      <c r="W55" s="40"/>
      <c r="X55" s="41"/>
      <c r="Y55" s="42"/>
      <c r="Z55" s="42"/>
      <c r="AA55" s="42"/>
      <c r="AB55" s="42"/>
      <c r="AC55" s="42"/>
      <c r="AD55" s="43"/>
    </row>
    <row r="56" spans="1:30" s="17" customFormat="1" ht="18.75">
      <c r="A56" s="97"/>
      <c r="B56" s="89" t="s">
        <v>63</v>
      </c>
      <c r="C56" s="77" t="str">
        <f>IF(F56="Sea level rise and storm surge","SL",IF(F56="Increased flooding","FL",IF(F56="Increased rainfall variability","RV",IF(F56="Increased average temperature","AT",IF(F56="Increase in hot days","HD",IF(F56="Increased fire risk","FR",IF(F56="Increased atmospheric CO2","AC","")))))))</f>
        <v/>
      </c>
      <c r="D56" s="77">
        <v>11</v>
      </c>
      <c r="E56" s="36"/>
      <c r="F56" s="94"/>
      <c r="G56" s="95"/>
      <c r="H56" s="94"/>
      <c r="I56" s="95"/>
      <c r="J56" s="77" t="str">
        <f>IF(I56="Almost Certain",5,IF(I56="likely",4,IF(I56="Possible",3,IF(I56="Unlikely",2,IF(I56="rare",1,"")))))</f>
        <v/>
      </c>
      <c r="K56" s="95"/>
      <c r="L56" s="77" t="str">
        <f>IF(K56="Catastrophic",5,IF(K56="Major",4,IF(K56="Moderate",3,IF(K56="Minor",2,IF(K56="Insignificant",1,"")))))</f>
        <v/>
      </c>
      <c r="M56" s="77" t="str">
        <f>IF(L56="","",L56+J56)</f>
        <v/>
      </c>
      <c r="N56" s="77" t="str">
        <f>IF(M56="","",IF(M56&lt;5,"Low",IF(AND(M56&gt;4,M56&lt;7),"Moderate",IF(M56=7,"High",IF(M56&gt;7,"Extreme",)))))</f>
        <v/>
      </c>
      <c r="O56" s="83"/>
      <c r="P56" s="88"/>
      <c r="Q56" s="65" t="s">
        <v>106</v>
      </c>
      <c r="R56" s="62"/>
      <c r="S56" s="37"/>
      <c r="T56" s="44"/>
      <c r="U56" s="37"/>
      <c r="V56" s="39"/>
      <c r="W56" s="40"/>
      <c r="X56" s="41"/>
      <c r="Y56" s="42"/>
      <c r="Z56" s="42"/>
      <c r="AA56" s="42"/>
      <c r="AB56" s="42"/>
      <c r="AC56" s="42"/>
      <c r="AD56" s="43"/>
    </row>
    <row r="57" spans="1:30" s="17" customFormat="1" ht="18.75">
      <c r="A57" s="97"/>
      <c r="B57" s="89"/>
      <c r="C57" s="78"/>
      <c r="D57" s="78"/>
      <c r="E57" s="36"/>
      <c r="F57" s="91"/>
      <c r="G57" s="83"/>
      <c r="H57" s="91"/>
      <c r="I57" s="83"/>
      <c r="J57" s="78"/>
      <c r="K57" s="83"/>
      <c r="L57" s="78"/>
      <c r="M57" s="78"/>
      <c r="N57" s="78"/>
      <c r="O57" s="83"/>
      <c r="P57" s="86"/>
      <c r="Q57" s="65" t="s">
        <v>107</v>
      </c>
      <c r="R57" s="62"/>
      <c r="S57" s="37"/>
      <c r="T57" s="44"/>
      <c r="U57" s="37"/>
      <c r="V57" s="39"/>
      <c r="W57" s="40"/>
      <c r="X57" s="41"/>
      <c r="Y57" s="42"/>
      <c r="Z57" s="42"/>
      <c r="AA57" s="42"/>
      <c r="AB57" s="42"/>
      <c r="AC57" s="42"/>
      <c r="AD57" s="43"/>
    </row>
    <row r="58" spans="1:30" s="17" customFormat="1" ht="18.75">
      <c r="A58" s="97"/>
      <c r="B58" s="89"/>
      <c r="C58" s="78"/>
      <c r="D58" s="78"/>
      <c r="E58" s="36"/>
      <c r="F58" s="91"/>
      <c r="G58" s="83"/>
      <c r="H58" s="91"/>
      <c r="I58" s="83"/>
      <c r="J58" s="78"/>
      <c r="K58" s="83"/>
      <c r="L58" s="78"/>
      <c r="M58" s="78"/>
      <c r="N58" s="78"/>
      <c r="O58" s="83"/>
      <c r="P58" s="86"/>
      <c r="Q58" s="65" t="s">
        <v>108</v>
      </c>
      <c r="R58" s="62"/>
      <c r="S58" s="37"/>
      <c r="T58" s="44"/>
      <c r="U58" s="37"/>
      <c r="V58" s="39"/>
      <c r="W58" s="40"/>
      <c r="X58" s="41"/>
      <c r="Y58" s="42"/>
      <c r="Z58" s="42"/>
      <c r="AA58" s="42"/>
      <c r="AB58" s="42"/>
      <c r="AC58" s="42"/>
      <c r="AD58" s="43"/>
    </row>
    <row r="59" spans="1:30" s="17" customFormat="1" ht="18.75">
      <c r="A59" s="97"/>
      <c r="B59" s="89"/>
      <c r="C59" s="78"/>
      <c r="D59" s="78"/>
      <c r="E59" s="36"/>
      <c r="F59" s="91"/>
      <c r="G59" s="83"/>
      <c r="H59" s="91"/>
      <c r="I59" s="83"/>
      <c r="J59" s="78"/>
      <c r="K59" s="83"/>
      <c r="L59" s="78"/>
      <c r="M59" s="78"/>
      <c r="N59" s="78"/>
      <c r="O59" s="83"/>
      <c r="P59" s="86"/>
      <c r="Q59" s="65" t="s">
        <v>109</v>
      </c>
      <c r="R59" s="62"/>
      <c r="S59" s="37"/>
      <c r="T59" s="44"/>
      <c r="U59" s="37"/>
      <c r="V59" s="39"/>
      <c r="W59" s="40"/>
      <c r="X59" s="41"/>
      <c r="Y59" s="42"/>
      <c r="Z59" s="42"/>
      <c r="AA59" s="42"/>
      <c r="AB59" s="42"/>
      <c r="AC59" s="42"/>
      <c r="AD59" s="43"/>
    </row>
    <row r="60" spans="1:30" s="17" customFormat="1" ht="18.75">
      <c r="A60" s="97"/>
      <c r="B60" s="90"/>
      <c r="C60" s="79"/>
      <c r="D60" s="79"/>
      <c r="E60" s="36"/>
      <c r="F60" s="92"/>
      <c r="G60" s="84"/>
      <c r="H60" s="92"/>
      <c r="I60" s="84"/>
      <c r="J60" s="79"/>
      <c r="K60" s="84"/>
      <c r="L60" s="79"/>
      <c r="M60" s="79"/>
      <c r="N60" s="79"/>
      <c r="O60" s="84"/>
      <c r="P60" s="87"/>
      <c r="Q60" s="65" t="s">
        <v>110</v>
      </c>
      <c r="R60" s="62"/>
      <c r="S60" s="37"/>
      <c r="T60" s="44" t="str">
        <f t="shared" si="4"/>
        <v/>
      </c>
      <c r="U60" s="37"/>
      <c r="V60" s="39" t="str">
        <f t="shared" si="1"/>
        <v/>
      </c>
      <c r="W60" s="40" t="str">
        <f t="shared" si="2"/>
        <v/>
      </c>
      <c r="X60" s="41" t="str">
        <f t="shared" si="3"/>
        <v/>
      </c>
      <c r="Y60" s="42"/>
      <c r="Z60" s="42"/>
      <c r="AA60" s="42"/>
      <c r="AB60" s="42"/>
      <c r="AC60" s="42"/>
      <c r="AD60" s="43"/>
    </row>
    <row r="61" spans="1:30" s="17" customFormat="1" ht="18.75">
      <c r="A61" s="97"/>
      <c r="B61" s="89" t="s">
        <v>64</v>
      </c>
      <c r="C61" s="77" t="str">
        <f>IF(F61="Sea level rise and storm surge","SL",IF(F61="Increased flooding","FL",IF(F61="Increased rainfall variability","RV",IF(F61="Increased average temperature","AT",IF(F61="Increase in hot days","HD",IF(F61="Increased fire risk","FR",IF(F61="Increased atmospheric CO2","AC","")))))))</f>
        <v/>
      </c>
      <c r="D61" s="77">
        <v>12</v>
      </c>
      <c r="E61" s="36"/>
      <c r="F61" s="94"/>
      <c r="G61" s="95"/>
      <c r="H61" s="94"/>
      <c r="I61" s="95"/>
      <c r="J61" s="77" t="str">
        <f>IF(I61="Almost Certain",5,IF(I61="likely",4,IF(I61="Possible",3,IF(I61="Unlikely",2,IF(I61="rare",1,"")))))</f>
        <v/>
      </c>
      <c r="K61" s="95"/>
      <c r="L61" s="77" t="str">
        <f>IF(K61="Catastrophic",5,IF(K61="Major",4,IF(K61="Moderate",3,IF(K61="Minor",2,IF(K61="Insignificant",1,"")))))</f>
        <v/>
      </c>
      <c r="M61" s="77" t="str">
        <f>IF(L61="","",L61+J61)</f>
        <v/>
      </c>
      <c r="N61" s="77" t="str">
        <f>IF(M61="","",IF(M61&lt;5,"Low",IF(AND(M61&gt;4,M61&lt;7),"Moderate",IF(M61=7,"High",IF(M61&gt;7,"Extreme",)))))</f>
        <v/>
      </c>
      <c r="O61" s="83"/>
      <c r="P61" s="88"/>
      <c r="Q61" s="65" t="s">
        <v>111</v>
      </c>
      <c r="R61" s="62"/>
      <c r="S61" s="37"/>
      <c r="T61" s="44" t="str">
        <f t="shared" si="4"/>
        <v/>
      </c>
      <c r="U61" s="37"/>
      <c r="V61" s="39" t="str">
        <f t="shared" si="1"/>
        <v/>
      </c>
      <c r="W61" s="40" t="str">
        <f t="shared" si="2"/>
        <v/>
      </c>
      <c r="X61" s="41" t="str">
        <f t="shared" si="3"/>
        <v/>
      </c>
      <c r="Y61" s="42"/>
      <c r="Z61" s="42"/>
      <c r="AA61" s="42"/>
      <c r="AB61" s="42"/>
      <c r="AC61" s="42"/>
      <c r="AD61" s="43"/>
    </row>
    <row r="62" spans="1:30" s="17" customFormat="1" ht="18.75">
      <c r="A62" s="97"/>
      <c r="B62" s="89"/>
      <c r="C62" s="78"/>
      <c r="D62" s="78"/>
      <c r="E62" s="36"/>
      <c r="F62" s="91"/>
      <c r="G62" s="83"/>
      <c r="H62" s="91"/>
      <c r="I62" s="83"/>
      <c r="J62" s="78"/>
      <c r="K62" s="83"/>
      <c r="L62" s="78"/>
      <c r="M62" s="78"/>
      <c r="N62" s="78"/>
      <c r="O62" s="83"/>
      <c r="P62" s="86"/>
      <c r="Q62" s="65" t="s">
        <v>112</v>
      </c>
      <c r="R62" s="62"/>
      <c r="S62" s="37"/>
      <c r="T62" s="44" t="str">
        <f t="shared" si="4"/>
        <v/>
      </c>
      <c r="U62" s="37"/>
      <c r="V62" s="39" t="str">
        <f t="shared" si="1"/>
        <v/>
      </c>
      <c r="W62" s="40" t="str">
        <f t="shared" si="2"/>
        <v/>
      </c>
      <c r="X62" s="41" t="str">
        <f t="shared" si="3"/>
        <v/>
      </c>
      <c r="Y62" s="42"/>
      <c r="Z62" s="42"/>
      <c r="AA62" s="42"/>
      <c r="AB62" s="42"/>
      <c r="AC62" s="42"/>
      <c r="AD62" s="43"/>
    </row>
    <row r="63" spans="1:30" s="17" customFormat="1" ht="18.75">
      <c r="A63" s="97"/>
      <c r="B63" s="89"/>
      <c r="C63" s="78"/>
      <c r="D63" s="78"/>
      <c r="E63" s="36"/>
      <c r="F63" s="91"/>
      <c r="G63" s="83"/>
      <c r="H63" s="91"/>
      <c r="I63" s="83"/>
      <c r="J63" s="78"/>
      <c r="K63" s="83"/>
      <c r="L63" s="78"/>
      <c r="M63" s="78"/>
      <c r="N63" s="78"/>
      <c r="O63" s="83"/>
      <c r="P63" s="86"/>
      <c r="Q63" s="65" t="s">
        <v>113</v>
      </c>
      <c r="R63" s="62"/>
      <c r="S63" s="37"/>
      <c r="T63" s="44" t="str">
        <f t="shared" si="4"/>
        <v/>
      </c>
      <c r="U63" s="37"/>
      <c r="V63" s="39" t="str">
        <f t="shared" si="1"/>
        <v/>
      </c>
      <c r="W63" s="40" t="str">
        <f t="shared" si="2"/>
        <v/>
      </c>
      <c r="X63" s="41" t="str">
        <f t="shared" si="3"/>
        <v/>
      </c>
      <c r="Y63" s="42"/>
      <c r="Z63" s="42"/>
      <c r="AA63" s="42"/>
      <c r="AB63" s="42"/>
      <c r="AC63" s="42"/>
      <c r="AD63" s="43"/>
    </row>
    <row r="64" spans="1:30" s="17" customFormat="1" ht="18.75">
      <c r="A64" s="97"/>
      <c r="B64" s="89"/>
      <c r="C64" s="78"/>
      <c r="D64" s="78"/>
      <c r="E64" s="36"/>
      <c r="F64" s="91"/>
      <c r="G64" s="83"/>
      <c r="H64" s="91"/>
      <c r="I64" s="83"/>
      <c r="J64" s="78"/>
      <c r="K64" s="83"/>
      <c r="L64" s="78"/>
      <c r="M64" s="78"/>
      <c r="N64" s="78"/>
      <c r="O64" s="83"/>
      <c r="P64" s="86"/>
      <c r="Q64" s="65" t="s">
        <v>114</v>
      </c>
      <c r="R64" s="62"/>
      <c r="S64" s="37"/>
      <c r="T64" s="44" t="str">
        <f t="shared" si="4"/>
        <v/>
      </c>
      <c r="U64" s="37"/>
      <c r="V64" s="39" t="str">
        <f t="shared" si="1"/>
        <v/>
      </c>
      <c r="W64" s="40" t="str">
        <f t="shared" si="2"/>
        <v/>
      </c>
      <c r="X64" s="41" t="str">
        <f t="shared" si="3"/>
        <v/>
      </c>
      <c r="Y64" s="42"/>
      <c r="Z64" s="42"/>
      <c r="AA64" s="42"/>
      <c r="AB64" s="42"/>
      <c r="AC64" s="42"/>
      <c r="AD64" s="43"/>
    </row>
    <row r="65" spans="1:30" s="17" customFormat="1" ht="18.75">
      <c r="A65" s="97"/>
      <c r="B65" s="90"/>
      <c r="C65" s="79"/>
      <c r="D65" s="79"/>
      <c r="E65" s="36"/>
      <c r="F65" s="92"/>
      <c r="G65" s="84"/>
      <c r="H65" s="92"/>
      <c r="I65" s="84"/>
      <c r="J65" s="79"/>
      <c r="K65" s="84"/>
      <c r="L65" s="79"/>
      <c r="M65" s="79"/>
      <c r="N65" s="79"/>
      <c r="O65" s="84"/>
      <c r="P65" s="87"/>
      <c r="Q65" s="65" t="s">
        <v>115</v>
      </c>
      <c r="R65" s="62"/>
      <c r="S65" s="37"/>
      <c r="T65" s="44" t="str">
        <f t="shared" si="4"/>
        <v/>
      </c>
      <c r="U65" s="37"/>
      <c r="V65" s="39" t="str">
        <f t="shared" si="1"/>
        <v/>
      </c>
      <c r="W65" s="40" t="str">
        <f t="shared" si="2"/>
        <v/>
      </c>
      <c r="X65" s="41" t="str">
        <f t="shared" si="3"/>
        <v/>
      </c>
      <c r="Y65" s="42"/>
      <c r="Z65" s="42"/>
      <c r="AA65" s="42"/>
      <c r="AB65" s="42"/>
      <c r="AC65" s="42"/>
      <c r="AD65" s="43"/>
    </row>
    <row r="66" spans="1:30" s="17" customFormat="1" ht="18.75">
      <c r="A66" s="97"/>
      <c r="B66" s="89" t="s">
        <v>65</v>
      </c>
      <c r="C66" s="77" t="str">
        <f>IF(F66="Sea level rise and storm surge","SL",IF(F66="Increased flooding","FL",IF(F66="Increased rainfall variability","RV",IF(F66="Increased average temperature","AT",IF(F66="Increase in hot days","HD",IF(F66="Increased fire risk","FR",IF(F66="Increased atmospheric CO2","AC","")))))))</f>
        <v/>
      </c>
      <c r="D66" s="77">
        <v>13</v>
      </c>
      <c r="E66" s="36"/>
      <c r="F66" s="94"/>
      <c r="G66" s="95"/>
      <c r="H66" s="94"/>
      <c r="I66" s="95"/>
      <c r="J66" s="77" t="str">
        <f>IF(I66="Almost Certain",5,IF(I66="likely",4,IF(I66="Possible",3,IF(I66="Unlikely",2,IF(I66="rare",1,"")))))</f>
        <v/>
      </c>
      <c r="K66" s="95"/>
      <c r="L66" s="77" t="str">
        <f>IF(K66="Catastrophic",5,IF(K66="Major",4,IF(K66="Moderate",3,IF(K66="Minor",2,IF(K66="Insignificant",1,"")))))</f>
        <v/>
      </c>
      <c r="M66" s="77" t="str">
        <f>IF(L66="","",L66+J66)</f>
        <v/>
      </c>
      <c r="N66" s="77" t="str">
        <f>IF(M66="","",IF(M66&lt;5,"Low",IF(AND(M66&gt;4,M66&lt;7),"Moderate",IF(M66=7,"High",IF(M66&gt;7,"Extreme",)))))</f>
        <v/>
      </c>
      <c r="O66" s="83"/>
      <c r="P66" s="88"/>
      <c r="Q66" s="65" t="s">
        <v>116</v>
      </c>
      <c r="R66" s="62"/>
      <c r="S66" s="37"/>
      <c r="T66" s="44" t="str">
        <f t="shared" si="4"/>
        <v/>
      </c>
      <c r="U66" s="37"/>
      <c r="V66" s="39" t="str">
        <f t="shared" si="1"/>
        <v/>
      </c>
      <c r="W66" s="40" t="str">
        <f t="shared" si="2"/>
        <v/>
      </c>
      <c r="X66" s="41" t="str">
        <f t="shared" si="3"/>
        <v/>
      </c>
      <c r="Y66" s="42"/>
      <c r="Z66" s="42"/>
      <c r="AA66" s="42"/>
      <c r="AB66" s="42"/>
      <c r="AC66" s="42"/>
      <c r="AD66" s="43"/>
    </row>
    <row r="67" spans="1:30" s="17" customFormat="1" ht="18.75">
      <c r="A67" s="97"/>
      <c r="B67" s="89"/>
      <c r="C67" s="78"/>
      <c r="D67" s="78"/>
      <c r="E67" s="36"/>
      <c r="F67" s="91"/>
      <c r="G67" s="83"/>
      <c r="H67" s="91"/>
      <c r="I67" s="83"/>
      <c r="J67" s="78"/>
      <c r="K67" s="83"/>
      <c r="L67" s="78"/>
      <c r="M67" s="78"/>
      <c r="N67" s="78"/>
      <c r="O67" s="83"/>
      <c r="P67" s="86"/>
      <c r="Q67" s="65" t="s">
        <v>117</v>
      </c>
      <c r="R67" s="62"/>
      <c r="S67" s="37"/>
      <c r="T67" s="44" t="str">
        <f t="shared" si="4"/>
        <v/>
      </c>
      <c r="U67" s="37"/>
      <c r="V67" s="39" t="str">
        <f t="shared" si="1"/>
        <v/>
      </c>
      <c r="W67" s="40" t="str">
        <f t="shared" si="2"/>
        <v/>
      </c>
      <c r="X67" s="41" t="str">
        <f t="shared" si="3"/>
        <v/>
      </c>
      <c r="Y67" s="42"/>
      <c r="Z67" s="42"/>
      <c r="AA67" s="42"/>
      <c r="AB67" s="42"/>
      <c r="AC67" s="42"/>
      <c r="AD67" s="43"/>
    </row>
    <row r="68" spans="1:30" s="17" customFormat="1" ht="18.75">
      <c r="A68" s="97"/>
      <c r="B68" s="89"/>
      <c r="C68" s="78"/>
      <c r="D68" s="78"/>
      <c r="E68" s="36"/>
      <c r="F68" s="91"/>
      <c r="G68" s="83"/>
      <c r="H68" s="91"/>
      <c r="I68" s="83"/>
      <c r="J68" s="78"/>
      <c r="K68" s="83"/>
      <c r="L68" s="78"/>
      <c r="M68" s="78"/>
      <c r="N68" s="78"/>
      <c r="O68" s="83"/>
      <c r="P68" s="86"/>
      <c r="Q68" s="65" t="s">
        <v>118</v>
      </c>
      <c r="R68" s="62"/>
      <c r="S68" s="37"/>
      <c r="T68" s="44" t="str">
        <f t="shared" si="4"/>
        <v/>
      </c>
      <c r="U68" s="37"/>
      <c r="V68" s="39" t="str">
        <f t="shared" si="1"/>
        <v/>
      </c>
      <c r="W68" s="40" t="str">
        <f t="shared" si="2"/>
        <v/>
      </c>
      <c r="X68" s="41" t="str">
        <f t="shared" si="3"/>
        <v/>
      </c>
      <c r="Y68" s="42"/>
      <c r="Z68" s="42"/>
      <c r="AA68" s="42"/>
      <c r="AB68" s="42"/>
      <c r="AC68" s="42"/>
      <c r="AD68" s="43"/>
    </row>
    <row r="69" spans="1:30" s="17" customFormat="1" ht="18.75">
      <c r="A69" s="97"/>
      <c r="B69" s="89"/>
      <c r="C69" s="78"/>
      <c r="D69" s="78"/>
      <c r="E69" s="36"/>
      <c r="F69" s="91"/>
      <c r="G69" s="83"/>
      <c r="H69" s="91"/>
      <c r="I69" s="83"/>
      <c r="J69" s="78"/>
      <c r="K69" s="83"/>
      <c r="L69" s="78"/>
      <c r="M69" s="78"/>
      <c r="N69" s="78"/>
      <c r="O69" s="83"/>
      <c r="P69" s="86"/>
      <c r="Q69" s="65" t="s">
        <v>119</v>
      </c>
      <c r="R69" s="62"/>
      <c r="S69" s="37"/>
      <c r="T69" s="44" t="str">
        <f t="shared" si="4"/>
        <v/>
      </c>
      <c r="U69" s="37"/>
      <c r="V69" s="39" t="str">
        <f t="shared" si="1"/>
        <v/>
      </c>
      <c r="W69" s="40" t="str">
        <f t="shared" si="2"/>
        <v/>
      </c>
      <c r="X69" s="41" t="str">
        <f t="shared" si="3"/>
        <v/>
      </c>
      <c r="Y69" s="42"/>
      <c r="Z69" s="42"/>
      <c r="AA69" s="42"/>
      <c r="AB69" s="42"/>
      <c r="AC69" s="42"/>
      <c r="AD69" s="43"/>
    </row>
    <row r="70" spans="1:30" s="17" customFormat="1" ht="18.75">
      <c r="A70" s="97"/>
      <c r="B70" s="90"/>
      <c r="C70" s="79"/>
      <c r="D70" s="79"/>
      <c r="E70" s="36"/>
      <c r="F70" s="92"/>
      <c r="G70" s="84"/>
      <c r="H70" s="92"/>
      <c r="I70" s="84"/>
      <c r="J70" s="79"/>
      <c r="K70" s="84"/>
      <c r="L70" s="79"/>
      <c r="M70" s="79"/>
      <c r="N70" s="79"/>
      <c r="O70" s="84"/>
      <c r="P70" s="87"/>
      <c r="Q70" s="65" t="s">
        <v>120</v>
      </c>
      <c r="R70" s="62"/>
      <c r="S70" s="37"/>
      <c r="T70" s="44" t="str">
        <f t="shared" si="4"/>
        <v/>
      </c>
      <c r="U70" s="37"/>
      <c r="V70" s="39" t="str">
        <f t="shared" si="1"/>
        <v/>
      </c>
      <c r="W70" s="40" t="str">
        <f t="shared" si="2"/>
        <v/>
      </c>
      <c r="X70" s="41" t="str">
        <f t="shared" si="3"/>
        <v/>
      </c>
      <c r="Y70" s="42"/>
      <c r="Z70" s="42"/>
      <c r="AA70" s="42"/>
      <c r="AB70" s="42"/>
      <c r="AC70" s="42"/>
      <c r="AD70" s="43"/>
    </row>
    <row r="71" spans="1:30" s="17" customFormat="1" ht="18.75">
      <c r="A71" s="97"/>
      <c r="B71" s="89" t="s">
        <v>66</v>
      </c>
      <c r="C71" s="77" t="str">
        <f>IF(F71="Sea level rise and storm surge","SL",IF(F71="Increased flooding","FL",IF(F71="Increased rainfall variability","RV",IF(F71="Increased average temperature","AT",IF(F71="Increase in hot days","HD",IF(F71="Increased fire risk","FR",IF(F71="Increased atmospheric CO2","AC","")))))))</f>
        <v/>
      </c>
      <c r="D71" s="77">
        <v>14</v>
      </c>
      <c r="E71" s="36"/>
      <c r="F71" s="94"/>
      <c r="G71" s="95"/>
      <c r="H71" s="94"/>
      <c r="I71" s="95"/>
      <c r="J71" s="77" t="str">
        <f>IF(I71="Almost Certain",5,IF(I71="likely",4,IF(I71="Possible",3,IF(I71="Unlikely",2,IF(I71="rare",1,"")))))</f>
        <v/>
      </c>
      <c r="K71" s="95"/>
      <c r="L71" s="77" t="str">
        <f>IF(K71="Catastrophic",5,IF(K71="Major",4,IF(K71="Moderate",3,IF(K71="Minor",2,IF(K71="Insignificant",1,"")))))</f>
        <v/>
      </c>
      <c r="M71" s="77" t="str">
        <f>IF(L71="","",L71+J71)</f>
        <v/>
      </c>
      <c r="N71" s="77" t="str">
        <f>IF(M71="","",IF(M71&lt;5,"Low",IF(AND(M71&gt;4,M71&lt;7),"Moderate",IF(M71=7,"High",IF(M71&gt;7,"Extreme",)))))</f>
        <v/>
      </c>
      <c r="O71" s="83"/>
      <c r="P71" s="88"/>
      <c r="Q71" s="65" t="s">
        <v>121</v>
      </c>
      <c r="R71" s="62"/>
      <c r="S71" s="37"/>
      <c r="T71" s="44" t="str">
        <f t="shared" si="4"/>
        <v/>
      </c>
      <c r="U71" s="37"/>
      <c r="V71" s="39" t="str">
        <f t="shared" si="1"/>
        <v/>
      </c>
      <c r="W71" s="40" t="str">
        <f t="shared" si="2"/>
        <v/>
      </c>
      <c r="X71" s="41" t="str">
        <f t="shared" si="3"/>
        <v/>
      </c>
      <c r="Y71" s="42"/>
      <c r="Z71" s="42"/>
      <c r="AA71" s="42"/>
      <c r="AB71" s="42"/>
      <c r="AC71" s="42"/>
      <c r="AD71" s="43"/>
    </row>
    <row r="72" spans="1:30" s="17" customFormat="1" ht="18.75">
      <c r="A72" s="97"/>
      <c r="B72" s="89"/>
      <c r="C72" s="78"/>
      <c r="D72" s="78"/>
      <c r="E72" s="36"/>
      <c r="F72" s="91"/>
      <c r="G72" s="83"/>
      <c r="H72" s="91"/>
      <c r="I72" s="83"/>
      <c r="J72" s="78"/>
      <c r="K72" s="83"/>
      <c r="L72" s="78"/>
      <c r="M72" s="78"/>
      <c r="N72" s="78"/>
      <c r="O72" s="83"/>
      <c r="P72" s="86"/>
      <c r="Q72" s="65" t="s">
        <v>122</v>
      </c>
      <c r="R72" s="62"/>
      <c r="S72" s="37"/>
      <c r="T72" s="44" t="str">
        <f t="shared" si="4"/>
        <v/>
      </c>
      <c r="U72" s="37"/>
      <c r="V72" s="39" t="str">
        <f aca="true" t="shared" si="5" ref="V72:V135">IF(U72="Catastrophic",5,IF(U72="Major",4,IF(U72="Moderate",3,IF(U72="Minor",2,IF(U72="Insignificant",1,"")))))</f>
        <v/>
      </c>
      <c r="W72" s="40" t="str">
        <f aca="true" t="shared" si="6" ref="W72:W135">IF(V72="","",V72+T72)</f>
        <v/>
      </c>
      <c r="X72" s="41" t="str">
        <f aca="true" t="shared" si="7" ref="X72:X135">IF(W72="","",IF(W72&lt;5,"Low",IF(AND(W72&gt;4,W72&lt;7),"Moderate",IF(W72=7,"High",IF(W72&gt;7,"Extreme",)))))</f>
        <v/>
      </c>
      <c r="Y72" s="42"/>
      <c r="Z72" s="42"/>
      <c r="AA72" s="42"/>
      <c r="AB72" s="42"/>
      <c r="AC72" s="42"/>
      <c r="AD72" s="43"/>
    </row>
    <row r="73" spans="1:30" s="17" customFormat="1" ht="18.75">
      <c r="A73" s="97"/>
      <c r="B73" s="89"/>
      <c r="C73" s="78"/>
      <c r="D73" s="78"/>
      <c r="E73" s="36"/>
      <c r="F73" s="91"/>
      <c r="G73" s="83"/>
      <c r="H73" s="91"/>
      <c r="I73" s="83"/>
      <c r="J73" s="78"/>
      <c r="K73" s="83"/>
      <c r="L73" s="78"/>
      <c r="M73" s="78"/>
      <c r="N73" s="78"/>
      <c r="O73" s="83"/>
      <c r="P73" s="86"/>
      <c r="Q73" s="65" t="s">
        <v>123</v>
      </c>
      <c r="R73" s="62"/>
      <c r="S73" s="37"/>
      <c r="T73" s="44" t="str">
        <f t="shared" si="4"/>
        <v/>
      </c>
      <c r="U73" s="37"/>
      <c r="V73" s="39" t="str">
        <f t="shared" si="5"/>
        <v/>
      </c>
      <c r="W73" s="40" t="str">
        <f t="shared" si="6"/>
        <v/>
      </c>
      <c r="X73" s="41" t="str">
        <f t="shared" si="7"/>
        <v/>
      </c>
      <c r="Y73" s="42"/>
      <c r="Z73" s="42"/>
      <c r="AA73" s="42"/>
      <c r="AB73" s="42"/>
      <c r="AC73" s="42"/>
      <c r="AD73" s="43"/>
    </row>
    <row r="74" spans="1:30" s="17" customFormat="1" ht="18.75">
      <c r="A74" s="97"/>
      <c r="B74" s="89"/>
      <c r="C74" s="78"/>
      <c r="D74" s="78"/>
      <c r="E74" s="36"/>
      <c r="F74" s="91"/>
      <c r="G74" s="83"/>
      <c r="H74" s="91"/>
      <c r="I74" s="83"/>
      <c r="J74" s="78"/>
      <c r="K74" s="83"/>
      <c r="L74" s="78"/>
      <c r="M74" s="78"/>
      <c r="N74" s="78"/>
      <c r="O74" s="83"/>
      <c r="P74" s="86"/>
      <c r="Q74" s="65" t="s">
        <v>124</v>
      </c>
      <c r="R74" s="62"/>
      <c r="S74" s="37"/>
      <c r="T74" s="44" t="str">
        <f t="shared" si="4"/>
        <v/>
      </c>
      <c r="U74" s="37"/>
      <c r="V74" s="39" t="str">
        <f t="shared" si="5"/>
        <v/>
      </c>
      <c r="W74" s="40" t="str">
        <f t="shared" si="6"/>
        <v/>
      </c>
      <c r="X74" s="41" t="str">
        <f t="shared" si="7"/>
        <v/>
      </c>
      <c r="Y74" s="42"/>
      <c r="Z74" s="42"/>
      <c r="AA74" s="42"/>
      <c r="AB74" s="42"/>
      <c r="AC74" s="42"/>
      <c r="AD74" s="43"/>
    </row>
    <row r="75" spans="1:30" s="17" customFormat="1" ht="18.75">
      <c r="A75" s="97"/>
      <c r="B75" s="90"/>
      <c r="C75" s="79"/>
      <c r="D75" s="79"/>
      <c r="E75" s="36"/>
      <c r="F75" s="92"/>
      <c r="G75" s="84"/>
      <c r="H75" s="92"/>
      <c r="I75" s="84"/>
      <c r="J75" s="79"/>
      <c r="K75" s="84"/>
      <c r="L75" s="79"/>
      <c r="M75" s="79"/>
      <c r="N75" s="79"/>
      <c r="O75" s="84"/>
      <c r="P75" s="87"/>
      <c r="Q75" s="65" t="s">
        <v>125</v>
      </c>
      <c r="R75" s="62"/>
      <c r="S75" s="37"/>
      <c r="T75" s="44" t="str">
        <f t="shared" si="4"/>
        <v/>
      </c>
      <c r="U75" s="37"/>
      <c r="V75" s="39" t="str">
        <f t="shared" si="5"/>
        <v/>
      </c>
      <c r="W75" s="40" t="str">
        <f t="shared" si="6"/>
        <v/>
      </c>
      <c r="X75" s="41" t="str">
        <f t="shared" si="7"/>
        <v/>
      </c>
      <c r="Y75" s="42"/>
      <c r="Z75" s="42"/>
      <c r="AA75" s="42"/>
      <c r="AB75" s="42"/>
      <c r="AC75" s="42"/>
      <c r="AD75" s="43"/>
    </row>
    <row r="76" spans="1:30" s="17" customFormat="1" ht="18.75">
      <c r="A76" s="97"/>
      <c r="B76" s="89" t="s">
        <v>67</v>
      </c>
      <c r="C76" s="77" t="str">
        <f>IF(F76="Sea level rise and storm surge","SL",IF(F76="Increased flooding","FL",IF(F76="Increased rainfall variability","RV",IF(F76="Increased average temperature","AT",IF(F76="Increase in hot days","HD",IF(F76="Increased fire risk","FR",IF(F76="Increased atmospheric CO2","AC","")))))))</f>
        <v/>
      </c>
      <c r="D76" s="77">
        <v>15</v>
      </c>
      <c r="E76" s="36"/>
      <c r="F76" s="94"/>
      <c r="G76" s="95"/>
      <c r="H76" s="94"/>
      <c r="I76" s="95"/>
      <c r="J76" s="77" t="str">
        <f>IF(I76="Almost Certain",5,IF(I76="likely",4,IF(I76="Possible",3,IF(I76="Unlikely",2,IF(I76="rare",1,"")))))</f>
        <v/>
      </c>
      <c r="K76" s="95"/>
      <c r="L76" s="77" t="str">
        <f>IF(K76="Catastrophic",5,IF(K76="Major",4,IF(K76="Moderate",3,IF(K76="Minor",2,IF(K76="Insignificant",1,"")))))</f>
        <v/>
      </c>
      <c r="M76" s="77" t="str">
        <f>IF(L76="","",L76+J76)</f>
        <v/>
      </c>
      <c r="N76" s="77" t="str">
        <f>IF(M76="","",IF(M76&lt;5,"Low",IF(AND(M76&gt;4,M76&lt;7),"Moderate",IF(M76=7,"High",IF(M76&gt;7,"Extreme",)))))</f>
        <v/>
      </c>
      <c r="O76" s="83"/>
      <c r="P76" s="88"/>
      <c r="Q76" s="65" t="s">
        <v>126</v>
      </c>
      <c r="R76" s="62"/>
      <c r="S76" s="37"/>
      <c r="T76" s="44" t="str">
        <f t="shared" si="4"/>
        <v/>
      </c>
      <c r="U76" s="37"/>
      <c r="V76" s="39" t="str">
        <f t="shared" si="5"/>
        <v/>
      </c>
      <c r="W76" s="40" t="str">
        <f t="shared" si="6"/>
        <v/>
      </c>
      <c r="X76" s="41" t="str">
        <f t="shared" si="7"/>
        <v/>
      </c>
      <c r="Y76" s="42"/>
      <c r="Z76" s="42"/>
      <c r="AA76" s="42"/>
      <c r="AB76" s="42"/>
      <c r="AC76" s="42"/>
      <c r="AD76" s="43"/>
    </row>
    <row r="77" spans="1:30" s="17" customFormat="1" ht="18.75">
      <c r="A77" s="97"/>
      <c r="B77" s="89"/>
      <c r="C77" s="78"/>
      <c r="D77" s="78"/>
      <c r="E77" s="36"/>
      <c r="F77" s="91"/>
      <c r="G77" s="83"/>
      <c r="H77" s="91"/>
      <c r="I77" s="83"/>
      <c r="J77" s="78"/>
      <c r="K77" s="83"/>
      <c r="L77" s="78"/>
      <c r="M77" s="78"/>
      <c r="N77" s="78"/>
      <c r="O77" s="83"/>
      <c r="P77" s="86"/>
      <c r="Q77" s="65" t="s">
        <v>127</v>
      </c>
      <c r="R77" s="62"/>
      <c r="S77" s="37"/>
      <c r="T77" s="44" t="str">
        <f t="shared" si="4"/>
        <v/>
      </c>
      <c r="U77" s="37"/>
      <c r="V77" s="39" t="str">
        <f t="shared" si="5"/>
        <v/>
      </c>
      <c r="W77" s="40" t="str">
        <f t="shared" si="6"/>
        <v/>
      </c>
      <c r="X77" s="41" t="str">
        <f t="shared" si="7"/>
        <v/>
      </c>
      <c r="Y77" s="42"/>
      <c r="Z77" s="42"/>
      <c r="AA77" s="42"/>
      <c r="AB77" s="42"/>
      <c r="AC77" s="42"/>
      <c r="AD77" s="43"/>
    </row>
    <row r="78" spans="1:30" s="17" customFormat="1" ht="18.75">
      <c r="A78" s="97"/>
      <c r="B78" s="89"/>
      <c r="C78" s="78"/>
      <c r="D78" s="78"/>
      <c r="E78" s="36"/>
      <c r="F78" s="91"/>
      <c r="G78" s="83"/>
      <c r="H78" s="91"/>
      <c r="I78" s="83"/>
      <c r="J78" s="78"/>
      <c r="K78" s="83"/>
      <c r="L78" s="78"/>
      <c r="M78" s="78"/>
      <c r="N78" s="78"/>
      <c r="O78" s="83"/>
      <c r="P78" s="86"/>
      <c r="Q78" s="65" t="s">
        <v>128</v>
      </c>
      <c r="R78" s="62"/>
      <c r="S78" s="37"/>
      <c r="T78" s="44" t="str">
        <f t="shared" si="4"/>
        <v/>
      </c>
      <c r="U78" s="37"/>
      <c r="V78" s="39" t="str">
        <f t="shared" si="5"/>
        <v/>
      </c>
      <c r="W78" s="40" t="str">
        <f t="shared" si="6"/>
        <v/>
      </c>
      <c r="X78" s="41" t="str">
        <f t="shared" si="7"/>
        <v/>
      </c>
      <c r="Y78" s="42"/>
      <c r="Z78" s="42"/>
      <c r="AA78" s="42"/>
      <c r="AB78" s="42"/>
      <c r="AC78" s="42"/>
      <c r="AD78" s="43"/>
    </row>
    <row r="79" spans="1:30" s="17" customFormat="1" ht="18.75">
      <c r="A79" s="97"/>
      <c r="B79" s="89"/>
      <c r="C79" s="78"/>
      <c r="D79" s="78"/>
      <c r="E79" s="36"/>
      <c r="F79" s="91"/>
      <c r="G79" s="83"/>
      <c r="H79" s="91"/>
      <c r="I79" s="83"/>
      <c r="J79" s="78"/>
      <c r="K79" s="83"/>
      <c r="L79" s="78"/>
      <c r="M79" s="78"/>
      <c r="N79" s="78"/>
      <c r="O79" s="83"/>
      <c r="P79" s="86"/>
      <c r="Q79" s="65" t="s">
        <v>129</v>
      </c>
      <c r="R79" s="62"/>
      <c r="S79" s="37"/>
      <c r="T79" s="44" t="str">
        <f t="shared" si="4"/>
        <v/>
      </c>
      <c r="U79" s="37"/>
      <c r="V79" s="39" t="str">
        <f t="shared" si="5"/>
        <v/>
      </c>
      <c r="W79" s="40" t="str">
        <f t="shared" si="6"/>
        <v/>
      </c>
      <c r="X79" s="41" t="str">
        <f t="shared" si="7"/>
        <v/>
      </c>
      <c r="Y79" s="42"/>
      <c r="Z79" s="42"/>
      <c r="AA79" s="42"/>
      <c r="AB79" s="42"/>
      <c r="AC79" s="42"/>
      <c r="AD79" s="43"/>
    </row>
    <row r="80" spans="1:30" s="17" customFormat="1" ht="18.75">
      <c r="A80" s="97"/>
      <c r="B80" s="90"/>
      <c r="C80" s="79"/>
      <c r="D80" s="79"/>
      <c r="E80" s="36"/>
      <c r="F80" s="92"/>
      <c r="G80" s="84"/>
      <c r="H80" s="92"/>
      <c r="I80" s="84"/>
      <c r="J80" s="79"/>
      <c r="K80" s="84"/>
      <c r="L80" s="79"/>
      <c r="M80" s="79"/>
      <c r="N80" s="79"/>
      <c r="O80" s="84"/>
      <c r="P80" s="87"/>
      <c r="Q80" s="65" t="s">
        <v>130</v>
      </c>
      <c r="R80" s="62"/>
      <c r="S80" s="37"/>
      <c r="T80" s="44" t="str">
        <f t="shared" si="4"/>
        <v/>
      </c>
      <c r="U80" s="37"/>
      <c r="V80" s="39" t="str">
        <f t="shared" si="5"/>
        <v/>
      </c>
      <c r="W80" s="40" t="str">
        <f t="shared" si="6"/>
        <v/>
      </c>
      <c r="X80" s="41" t="str">
        <f t="shared" si="7"/>
        <v/>
      </c>
      <c r="Y80" s="42"/>
      <c r="Z80" s="42"/>
      <c r="AA80" s="42"/>
      <c r="AB80" s="42"/>
      <c r="AC80" s="42"/>
      <c r="AD80" s="43"/>
    </row>
    <row r="81" spans="1:30" s="17" customFormat="1" ht="18.75">
      <c r="A81" s="97"/>
      <c r="B81" s="89" t="s">
        <v>68</v>
      </c>
      <c r="C81" s="77" t="str">
        <f>IF(F81="Sea level rise and storm surge","SL",IF(F81="Increased flooding","FL",IF(F81="Increased rainfall variability","RV",IF(F81="Increased average temperature","AT",IF(F81="Increase in hot days","HD",IF(F81="Increased fire risk","FR",IF(F81="Increased atmospheric CO2","AC","")))))))</f>
        <v/>
      </c>
      <c r="D81" s="77">
        <v>16</v>
      </c>
      <c r="E81" s="36"/>
      <c r="F81" s="94"/>
      <c r="G81" s="95"/>
      <c r="H81" s="94"/>
      <c r="I81" s="95"/>
      <c r="J81" s="77" t="str">
        <f>IF(I81="Almost Certain",5,IF(I81="likely",4,IF(I81="Possible",3,IF(I81="Unlikely",2,IF(I81="rare",1,"")))))</f>
        <v/>
      </c>
      <c r="K81" s="95"/>
      <c r="L81" s="77" t="str">
        <f>IF(K81="Catastrophic",5,IF(K81="Major",4,IF(K81="Moderate",3,IF(K81="Minor",2,IF(K81="Insignificant",1,"")))))</f>
        <v/>
      </c>
      <c r="M81" s="77" t="str">
        <f>IF(L81="","",L81+J81)</f>
        <v/>
      </c>
      <c r="N81" s="77" t="str">
        <f>IF(M81="","",IF(M81&lt;5,"Low",IF(AND(M81&gt;4,M81&lt;7),"Moderate",IF(M81=7,"High",IF(M81&gt;7,"Extreme",)))))</f>
        <v/>
      </c>
      <c r="O81" s="83"/>
      <c r="P81" s="88"/>
      <c r="Q81" s="65" t="s">
        <v>131</v>
      </c>
      <c r="R81" s="62"/>
      <c r="S81" s="37"/>
      <c r="T81" s="44" t="str">
        <f t="shared" si="4"/>
        <v/>
      </c>
      <c r="U81" s="37"/>
      <c r="V81" s="39" t="str">
        <f t="shared" si="5"/>
        <v/>
      </c>
      <c r="W81" s="40" t="str">
        <f t="shared" si="6"/>
        <v/>
      </c>
      <c r="X81" s="41" t="str">
        <f t="shared" si="7"/>
        <v/>
      </c>
      <c r="Y81" s="42"/>
      <c r="Z81" s="42"/>
      <c r="AA81" s="42"/>
      <c r="AB81" s="42"/>
      <c r="AC81" s="42"/>
      <c r="AD81" s="43"/>
    </row>
    <row r="82" spans="1:30" s="17" customFormat="1" ht="18.75">
      <c r="A82" s="97"/>
      <c r="B82" s="89"/>
      <c r="C82" s="78"/>
      <c r="D82" s="78"/>
      <c r="E82" s="36"/>
      <c r="F82" s="91"/>
      <c r="G82" s="83"/>
      <c r="H82" s="91"/>
      <c r="I82" s="83"/>
      <c r="J82" s="78"/>
      <c r="K82" s="83"/>
      <c r="L82" s="78"/>
      <c r="M82" s="78"/>
      <c r="N82" s="78"/>
      <c r="O82" s="83"/>
      <c r="P82" s="86"/>
      <c r="Q82" s="65" t="s">
        <v>132</v>
      </c>
      <c r="R82" s="62"/>
      <c r="S82" s="37"/>
      <c r="T82" s="44" t="str">
        <f t="shared" si="4"/>
        <v/>
      </c>
      <c r="U82" s="37"/>
      <c r="V82" s="39" t="str">
        <f t="shared" si="5"/>
        <v/>
      </c>
      <c r="W82" s="40" t="str">
        <f t="shared" si="6"/>
        <v/>
      </c>
      <c r="X82" s="41" t="str">
        <f t="shared" si="7"/>
        <v/>
      </c>
      <c r="Y82" s="42"/>
      <c r="Z82" s="42"/>
      <c r="AA82" s="42"/>
      <c r="AB82" s="42"/>
      <c r="AC82" s="42"/>
      <c r="AD82" s="43"/>
    </row>
    <row r="83" spans="1:30" s="17" customFormat="1" ht="18.75">
      <c r="A83" s="97"/>
      <c r="B83" s="89"/>
      <c r="C83" s="78"/>
      <c r="D83" s="78"/>
      <c r="E83" s="36"/>
      <c r="F83" s="91"/>
      <c r="G83" s="83"/>
      <c r="H83" s="91"/>
      <c r="I83" s="83"/>
      <c r="J83" s="78"/>
      <c r="K83" s="83"/>
      <c r="L83" s="78"/>
      <c r="M83" s="78"/>
      <c r="N83" s="78"/>
      <c r="O83" s="83"/>
      <c r="P83" s="86"/>
      <c r="Q83" s="65" t="s">
        <v>133</v>
      </c>
      <c r="R83" s="62"/>
      <c r="S83" s="37"/>
      <c r="T83" s="44" t="str">
        <f t="shared" si="4"/>
        <v/>
      </c>
      <c r="U83" s="37"/>
      <c r="V83" s="39" t="str">
        <f t="shared" si="5"/>
        <v/>
      </c>
      <c r="W83" s="40" t="str">
        <f t="shared" si="6"/>
        <v/>
      </c>
      <c r="X83" s="41" t="str">
        <f t="shared" si="7"/>
        <v/>
      </c>
      <c r="Y83" s="42"/>
      <c r="Z83" s="42"/>
      <c r="AA83" s="42"/>
      <c r="AB83" s="42"/>
      <c r="AC83" s="42"/>
      <c r="AD83" s="43"/>
    </row>
    <row r="84" spans="1:30" s="17" customFormat="1" ht="18.75">
      <c r="A84" s="97"/>
      <c r="B84" s="89"/>
      <c r="C84" s="78"/>
      <c r="D84" s="78"/>
      <c r="E84" s="36"/>
      <c r="F84" s="91"/>
      <c r="G84" s="83"/>
      <c r="H84" s="91"/>
      <c r="I84" s="83"/>
      <c r="J84" s="78"/>
      <c r="K84" s="83"/>
      <c r="L84" s="78"/>
      <c r="M84" s="78"/>
      <c r="N84" s="78"/>
      <c r="O84" s="83"/>
      <c r="P84" s="86"/>
      <c r="Q84" s="65" t="s">
        <v>134</v>
      </c>
      <c r="R84" s="62"/>
      <c r="S84" s="37"/>
      <c r="T84" s="44" t="str">
        <f t="shared" si="4"/>
        <v/>
      </c>
      <c r="U84" s="37"/>
      <c r="V84" s="39" t="str">
        <f t="shared" si="5"/>
        <v/>
      </c>
      <c r="W84" s="40" t="str">
        <f t="shared" si="6"/>
        <v/>
      </c>
      <c r="X84" s="41" t="str">
        <f t="shared" si="7"/>
        <v/>
      </c>
      <c r="Y84" s="42"/>
      <c r="Z84" s="42"/>
      <c r="AA84" s="42"/>
      <c r="AB84" s="42"/>
      <c r="AC84" s="42"/>
      <c r="AD84" s="43"/>
    </row>
    <row r="85" spans="1:30" s="17" customFormat="1" ht="18.75">
      <c r="A85" s="97"/>
      <c r="B85" s="90"/>
      <c r="C85" s="79"/>
      <c r="D85" s="79"/>
      <c r="E85" s="36"/>
      <c r="F85" s="92"/>
      <c r="G85" s="84"/>
      <c r="H85" s="92"/>
      <c r="I85" s="84"/>
      <c r="J85" s="79"/>
      <c r="K85" s="84"/>
      <c r="L85" s="79"/>
      <c r="M85" s="79"/>
      <c r="N85" s="79"/>
      <c r="O85" s="84"/>
      <c r="P85" s="87"/>
      <c r="Q85" s="65" t="s">
        <v>135</v>
      </c>
      <c r="R85" s="62"/>
      <c r="S85" s="37"/>
      <c r="T85" s="44" t="str">
        <f t="shared" si="4"/>
        <v/>
      </c>
      <c r="U85" s="37"/>
      <c r="V85" s="39" t="str">
        <f t="shared" si="5"/>
        <v/>
      </c>
      <c r="W85" s="40" t="str">
        <f t="shared" si="6"/>
        <v/>
      </c>
      <c r="X85" s="41" t="str">
        <f t="shared" si="7"/>
        <v/>
      </c>
      <c r="Y85" s="42"/>
      <c r="Z85" s="42"/>
      <c r="AA85" s="42"/>
      <c r="AB85" s="42"/>
      <c r="AC85" s="42"/>
      <c r="AD85" s="43"/>
    </row>
    <row r="86" spans="1:30" s="17" customFormat="1" ht="18.75">
      <c r="A86" s="97"/>
      <c r="B86" s="89" t="s">
        <v>69</v>
      </c>
      <c r="C86" s="77" t="str">
        <f>IF(F86="Sea level rise and storm surge","SL",IF(F86="Increased flooding","FL",IF(F86="Increased rainfall variability","RV",IF(F86="Increased average temperature","AT",IF(F86="Increase in hot days","HD",IF(F86="Increased fire risk","FR",IF(F86="Increased atmospheric CO2","AC","")))))))</f>
        <v/>
      </c>
      <c r="D86" s="77">
        <v>17</v>
      </c>
      <c r="E86" s="36"/>
      <c r="F86" s="94"/>
      <c r="G86" s="95"/>
      <c r="H86" s="94"/>
      <c r="I86" s="95"/>
      <c r="J86" s="77" t="str">
        <f>IF(I86="Almost Certain",5,IF(I86="likely",4,IF(I86="Possible",3,IF(I86="Unlikely",2,IF(I86="rare",1,"")))))</f>
        <v/>
      </c>
      <c r="K86" s="95"/>
      <c r="L86" s="77" t="str">
        <f>IF(K86="Catastrophic",5,IF(K86="Major",4,IF(K86="Moderate",3,IF(K86="Minor",2,IF(K86="Insignificant",1,"")))))</f>
        <v/>
      </c>
      <c r="M86" s="77" t="str">
        <f>IF(L86="","",L86+J86)</f>
        <v/>
      </c>
      <c r="N86" s="77" t="str">
        <f>IF(M86="","",IF(M86&lt;5,"Low",IF(AND(M86&gt;4,M86&lt;7),"Moderate",IF(M86=7,"High",IF(M86&gt;7,"Extreme",)))))</f>
        <v/>
      </c>
      <c r="O86" s="83"/>
      <c r="P86" s="88"/>
      <c r="Q86" s="65" t="s">
        <v>136</v>
      </c>
      <c r="R86" s="62"/>
      <c r="S86" s="37"/>
      <c r="T86" s="44" t="str">
        <f aca="true" t="shared" si="8" ref="T86:T149">IF(S86="Almost Certain",5,IF(S86="likely",4,IF(S86="Possible",3,IF(S86="Unlikely",2,IF(S86="rare",1,"")))))</f>
        <v/>
      </c>
      <c r="U86" s="37"/>
      <c r="V86" s="39" t="str">
        <f t="shared" si="5"/>
        <v/>
      </c>
      <c r="W86" s="40" t="str">
        <f t="shared" si="6"/>
        <v/>
      </c>
      <c r="X86" s="41" t="str">
        <f t="shared" si="7"/>
        <v/>
      </c>
      <c r="Y86" s="42"/>
      <c r="Z86" s="42"/>
      <c r="AA86" s="42"/>
      <c r="AB86" s="42"/>
      <c r="AC86" s="42"/>
      <c r="AD86" s="43"/>
    </row>
    <row r="87" spans="1:30" s="17" customFormat="1" ht="18.75">
      <c r="A87" s="97"/>
      <c r="B87" s="89"/>
      <c r="C87" s="78"/>
      <c r="D87" s="78"/>
      <c r="E87" s="36"/>
      <c r="F87" s="91"/>
      <c r="G87" s="83"/>
      <c r="H87" s="91"/>
      <c r="I87" s="83"/>
      <c r="J87" s="78"/>
      <c r="K87" s="83"/>
      <c r="L87" s="78"/>
      <c r="M87" s="78"/>
      <c r="N87" s="78"/>
      <c r="O87" s="83"/>
      <c r="P87" s="86"/>
      <c r="Q87" s="65" t="s">
        <v>137</v>
      </c>
      <c r="R87" s="62"/>
      <c r="S87" s="37"/>
      <c r="T87" s="44" t="str">
        <f t="shared" si="8"/>
        <v/>
      </c>
      <c r="U87" s="37"/>
      <c r="V87" s="39" t="str">
        <f t="shared" si="5"/>
        <v/>
      </c>
      <c r="W87" s="40" t="str">
        <f t="shared" si="6"/>
        <v/>
      </c>
      <c r="X87" s="41" t="str">
        <f t="shared" si="7"/>
        <v/>
      </c>
      <c r="Y87" s="42"/>
      <c r="Z87" s="42"/>
      <c r="AA87" s="42"/>
      <c r="AB87" s="42"/>
      <c r="AC87" s="42"/>
      <c r="AD87" s="43"/>
    </row>
    <row r="88" spans="1:30" s="17" customFormat="1" ht="18.75">
      <c r="A88" s="97"/>
      <c r="B88" s="89"/>
      <c r="C88" s="78"/>
      <c r="D88" s="78"/>
      <c r="E88" s="36"/>
      <c r="F88" s="91"/>
      <c r="G88" s="83"/>
      <c r="H88" s="91"/>
      <c r="I88" s="83"/>
      <c r="J88" s="78"/>
      <c r="K88" s="83"/>
      <c r="L88" s="78"/>
      <c r="M88" s="78"/>
      <c r="N88" s="78"/>
      <c r="O88" s="83"/>
      <c r="P88" s="86"/>
      <c r="Q88" s="65" t="s">
        <v>138</v>
      </c>
      <c r="R88" s="62"/>
      <c r="S88" s="37"/>
      <c r="T88" s="44" t="str">
        <f t="shared" si="8"/>
        <v/>
      </c>
      <c r="U88" s="37"/>
      <c r="V88" s="39" t="str">
        <f t="shared" si="5"/>
        <v/>
      </c>
      <c r="W88" s="40" t="str">
        <f t="shared" si="6"/>
        <v/>
      </c>
      <c r="X88" s="41" t="str">
        <f t="shared" si="7"/>
        <v/>
      </c>
      <c r="Y88" s="42"/>
      <c r="Z88" s="42"/>
      <c r="AA88" s="42"/>
      <c r="AB88" s="42"/>
      <c r="AC88" s="42"/>
      <c r="AD88" s="43"/>
    </row>
    <row r="89" spans="1:30" s="17" customFormat="1" ht="18.75">
      <c r="A89" s="97"/>
      <c r="B89" s="89"/>
      <c r="C89" s="78"/>
      <c r="D89" s="78"/>
      <c r="E89" s="36"/>
      <c r="F89" s="91"/>
      <c r="G89" s="83"/>
      <c r="H89" s="91"/>
      <c r="I89" s="83"/>
      <c r="J89" s="78"/>
      <c r="K89" s="83"/>
      <c r="L89" s="78"/>
      <c r="M89" s="78"/>
      <c r="N89" s="78"/>
      <c r="O89" s="83"/>
      <c r="P89" s="86"/>
      <c r="Q89" s="65" t="s">
        <v>139</v>
      </c>
      <c r="R89" s="62"/>
      <c r="S89" s="37"/>
      <c r="T89" s="44" t="str">
        <f t="shared" si="8"/>
        <v/>
      </c>
      <c r="U89" s="37"/>
      <c r="V89" s="39" t="str">
        <f t="shared" si="5"/>
        <v/>
      </c>
      <c r="W89" s="40" t="str">
        <f t="shared" si="6"/>
        <v/>
      </c>
      <c r="X89" s="41" t="str">
        <f t="shared" si="7"/>
        <v/>
      </c>
      <c r="Y89" s="42"/>
      <c r="Z89" s="42"/>
      <c r="AA89" s="42"/>
      <c r="AB89" s="42"/>
      <c r="AC89" s="42"/>
      <c r="AD89" s="43"/>
    </row>
    <row r="90" spans="1:30" s="17" customFormat="1" ht="18.75">
      <c r="A90" s="97"/>
      <c r="B90" s="90"/>
      <c r="C90" s="79"/>
      <c r="D90" s="79"/>
      <c r="E90" s="36"/>
      <c r="F90" s="92"/>
      <c r="G90" s="84"/>
      <c r="H90" s="92"/>
      <c r="I90" s="84"/>
      <c r="J90" s="79"/>
      <c r="K90" s="84"/>
      <c r="L90" s="79"/>
      <c r="M90" s="79"/>
      <c r="N90" s="79"/>
      <c r="O90" s="84"/>
      <c r="P90" s="87"/>
      <c r="Q90" s="65" t="s">
        <v>140</v>
      </c>
      <c r="R90" s="62"/>
      <c r="S90" s="37"/>
      <c r="T90" s="44" t="str">
        <f t="shared" si="8"/>
        <v/>
      </c>
      <c r="U90" s="37"/>
      <c r="V90" s="39" t="str">
        <f t="shared" si="5"/>
        <v/>
      </c>
      <c r="W90" s="40" t="str">
        <f t="shared" si="6"/>
        <v/>
      </c>
      <c r="X90" s="41" t="str">
        <f t="shared" si="7"/>
        <v/>
      </c>
      <c r="Y90" s="42"/>
      <c r="Z90" s="42"/>
      <c r="AA90" s="42"/>
      <c r="AB90" s="42"/>
      <c r="AC90" s="42"/>
      <c r="AD90" s="43"/>
    </row>
    <row r="91" spans="1:30" s="17" customFormat="1" ht="18.75">
      <c r="A91" s="97"/>
      <c r="B91" s="89" t="s">
        <v>70</v>
      </c>
      <c r="C91" s="77" t="str">
        <f>IF(F91="Sea level rise and storm surge","SL",IF(F91="Increased flooding","FL",IF(F91="Increased rainfall variability","RV",IF(F91="Increased average temperature","AT",IF(F91="Increase in hot days","HD",IF(F91="Increased fire risk","FR",IF(F91="Increased atmospheric CO2","AC","")))))))</f>
        <v/>
      </c>
      <c r="D91" s="77">
        <v>18</v>
      </c>
      <c r="E91" s="36"/>
      <c r="F91" s="94"/>
      <c r="G91" s="95"/>
      <c r="H91" s="94"/>
      <c r="I91" s="95"/>
      <c r="J91" s="77" t="str">
        <f>IF(I91="Almost Certain",5,IF(I91="likely",4,IF(I91="Possible",3,IF(I91="Unlikely",2,IF(I91="rare",1,"")))))</f>
        <v/>
      </c>
      <c r="K91" s="95"/>
      <c r="L91" s="77" t="str">
        <f>IF(K91="Catastrophic",5,IF(K91="Major",4,IF(K91="Moderate",3,IF(K91="Minor",2,IF(K91="Insignificant",1,"")))))</f>
        <v/>
      </c>
      <c r="M91" s="77" t="str">
        <f>IF(L91="","",L91+J91)</f>
        <v/>
      </c>
      <c r="N91" s="77" t="str">
        <f>IF(M91="","",IF(M91&lt;5,"Low",IF(AND(M91&gt;4,M91&lt;7),"Moderate",IF(M91=7,"High",IF(M91&gt;7,"Extreme",)))))</f>
        <v/>
      </c>
      <c r="O91" s="83"/>
      <c r="P91" s="88"/>
      <c r="Q91" s="65" t="s">
        <v>141</v>
      </c>
      <c r="R91" s="62"/>
      <c r="S91" s="37"/>
      <c r="T91" s="44" t="str">
        <f t="shared" si="8"/>
        <v/>
      </c>
      <c r="U91" s="37"/>
      <c r="V91" s="39" t="str">
        <f t="shared" si="5"/>
        <v/>
      </c>
      <c r="W91" s="40" t="str">
        <f t="shared" si="6"/>
        <v/>
      </c>
      <c r="X91" s="41" t="str">
        <f t="shared" si="7"/>
        <v/>
      </c>
      <c r="Y91" s="42"/>
      <c r="Z91" s="42"/>
      <c r="AA91" s="42"/>
      <c r="AB91" s="42"/>
      <c r="AC91" s="42"/>
      <c r="AD91" s="43"/>
    </row>
    <row r="92" spans="1:30" s="17" customFormat="1" ht="18.75">
      <c r="A92" s="97"/>
      <c r="B92" s="89"/>
      <c r="C92" s="78"/>
      <c r="D92" s="78"/>
      <c r="E92" s="36"/>
      <c r="F92" s="91"/>
      <c r="G92" s="83"/>
      <c r="H92" s="91"/>
      <c r="I92" s="83"/>
      <c r="J92" s="78"/>
      <c r="K92" s="83"/>
      <c r="L92" s="78"/>
      <c r="M92" s="78"/>
      <c r="N92" s="78"/>
      <c r="O92" s="83"/>
      <c r="P92" s="86"/>
      <c r="Q92" s="65" t="s">
        <v>142</v>
      </c>
      <c r="R92" s="62"/>
      <c r="S92" s="37"/>
      <c r="T92" s="44" t="str">
        <f t="shared" si="8"/>
        <v/>
      </c>
      <c r="U92" s="37"/>
      <c r="V92" s="39" t="str">
        <f t="shared" si="5"/>
        <v/>
      </c>
      <c r="W92" s="40" t="str">
        <f t="shared" si="6"/>
        <v/>
      </c>
      <c r="X92" s="41" t="str">
        <f t="shared" si="7"/>
        <v/>
      </c>
      <c r="Y92" s="42"/>
      <c r="Z92" s="42"/>
      <c r="AA92" s="42"/>
      <c r="AB92" s="42"/>
      <c r="AC92" s="42"/>
      <c r="AD92" s="43"/>
    </row>
    <row r="93" spans="1:30" s="17" customFormat="1" ht="18.75">
      <c r="A93" s="97"/>
      <c r="B93" s="89"/>
      <c r="C93" s="78"/>
      <c r="D93" s="78"/>
      <c r="E93" s="36"/>
      <c r="F93" s="91"/>
      <c r="G93" s="83"/>
      <c r="H93" s="91"/>
      <c r="I93" s="83"/>
      <c r="J93" s="78"/>
      <c r="K93" s="83"/>
      <c r="L93" s="78"/>
      <c r="M93" s="78"/>
      <c r="N93" s="78"/>
      <c r="O93" s="83"/>
      <c r="P93" s="86"/>
      <c r="Q93" s="65" t="s">
        <v>143</v>
      </c>
      <c r="R93" s="62"/>
      <c r="S93" s="37"/>
      <c r="T93" s="44" t="str">
        <f t="shared" si="8"/>
        <v/>
      </c>
      <c r="U93" s="37"/>
      <c r="V93" s="39" t="str">
        <f t="shared" si="5"/>
        <v/>
      </c>
      <c r="W93" s="40" t="str">
        <f t="shared" si="6"/>
        <v/>
      </c>
      <c r="X93" s="41" t="str">
        <f t="shared" si="7"/>
        <v/>
      </c>
      <c r="Y93" s="42"/>
      <c r="Z93" s="42"/>
      <c r="AA93" s="42"/>
      <c r="AB93" s="42"/>
      <c r="AC93" s="42"/>
      <c r="AD93" s="43"/>
    </row>
    <row r="94" spans="1:30" s="17" customFormat="1" ht="18.75">
      <c r="A94" s="97"/>
      <c r="B94" s="89"/>
      <c r="C94" s="78"/>
      <c r="D94" s="78"/>
      <c r="E94" s="36"/>
      <c r="F94" s="91"/>
      <c r="G94" s="83"/>
      <c r="H94" s="91"/>
      <c r="I94" s="83"/>
      <c r="J94" s="78"/>
      <c r="K94" s="83"/>
      <c r="L94" s="78"/>
      <c r="M94" s="78"/>
      <c r="N94" s="78"/>
      <c r="O94" s="83"/>
      <c r="P94" s="86"/>
      <c r="Q94" s="65" t="s">
        <v>144</v>
      </c>
      <c r="R94" s="62"/>
      <c r="S94" s="37"/>
      <c r="T94" s="44" t="str">
        <f t="shared" si="8"/>
        <v/>
      </c>
      <c r="U94" s="37"/>
      <c r="V94" s="39" t="str">
        <f t="shared" si="5"/>
        <v/>
      </c>
      <c r="W94" s="40" t="str">
        <f t="shared" si="6"/>
        <v/>
      </c>
      <c r="X94" s="41" t="str">
        <f t="shared" si="7"/>
        <v/>
      </c>
      <c r="Y94" s="42"/>
      <c r="Z94" s="42"/>
      <c r="AA94" s="42"/>
      <c r="AB94" s="42"/>
      <c r="AC94" s="42"/>
      <c r="AD94" s="43"/>
    </row>
    <row r="95" spans="1:30" s="17" customFormat="1" ht="18.75">
      <c r="A95" s="97"/>
      <c r="B95" s="90"/>
      <c r="C95" s="79"/>
      <c r="D95" s="79"/>
      <c r="E95" s="36"/>
      <c r="F95" s="92"/>
      <c r="G95" s="84"/>
      <c r="H95" s="92"/>
      <c r="I95" s="84"/>
      <c r="J95" s="79"/>
      <c r="K95" s="84"/>
      <c r="L95" s="79"/>
      <c r="M95" s="79"/>
      <c r="N95" s="79"/>
      <c r="O95" s="84"/>
      <c r="P95" s="87"/>
      <c r="Q95" s="65" t="s">
        <v>145</v>
      </c>
      <c r="R95" s="62"/>
      <c r="S95" s="37"/>
      <c r="T95" s="44" t="str">
        <f t="shared" si="8"/>
        <v/>
      </c>
      <c r="U95" s="37"/>
      <c r="V95" s="39" t="str">
        <f t="shared" si="5"/>
        <v/>
      </c>
      <c r="W95" s="40" t="str">
        <f t="shared" si="6"/>
        <v/>
      </c>
      <c r="X95" s="41" t="str">
        <f t="shared" si="7"/>
        <v/>
      </c>
      <c r="Y95" s="42"/>
      <c r="Z95" s="42"/>
      <c r="AA95" s="42"/>
      <c r="AB95" s="42"/>
      <c r="AC95" s="42"/>
      <c r="AD95" s="43"/>
    </row>
    <row r="96" spans="1:30" s="17" customFormat="1" ht="18.75">
      <c r="A96" s="97"/>
      <c r="B96" s="89" t="s">
        <v>71</v>
      </c>
      <c r="C96" s="77" t="str">
        <f>IF(F96="Sea level rise and storm surge","SL",IF(F96="Increased flooding","FL",IF(F96="Increased rainfall variability","RV",IF(F96="Increased average temperature","AT",IF(F96="Increase in hot days","HD",IF(F96="Increased fire risk","FR",IF(F96="Increased atmospheric CO2","AC","")))))))</f>
        <v/>
      </c>
      <c r="D96" s="77">
        <v>19</v>
      </c>
      <c r="E96" s="36"/>
      <c r="F96" s="94"/>
      <c r="G96" s="95"/>
      <c r="H96" s="94"/>
      <c r="I96" s="95"/>
      <c r="J96" s="77" t="str">
        <f>IF(I96="Almost Certain",5,IF(I96="likely",4,IF(I96="Possible",3,IF(I96="Unlikely",2,IF(I96="rare",1,"")))))</f>
        <v/>
      </c>
      <c r="K96" s="95"/>
      <c r="L96" s="77" t="str">
        <f>IF(K96="Catastrophic",5,IF(K96="Major",4,IF(K96="Moderate",3,IF(K96="Minor",2,IF(K96="Insignificant",1,"")))))</f>
        <v/>
      </c>
      <c r="M96" s="77" t="str">
        <f>IF(L96="","",L96+J96)</f>
        <v/>
      </c>
      <c r="N96" s="77" t="str">
        <f>IF(M96="","",IF(M96&lt;5,"Low",IF(AND(M96&gt;4,M96&lt;7),"Moderate",IF(M96=7,"High",IF(M96&gt;7,"Extreme",)))))</f>
        <v/>
      </c>
      <c r="O96" s="83"/>
      <c r="P96" s="88"/>
      <c r="Q96" s="65" t="s">
        <v>146</v>
      </c>
      <c r="R96" s="62"/>
      <c r="S96" s="37"/>
      <c r="T96" s="44" t="str">
        <f t="shared" si="8"/>
        <v/>
      </c>
      <c r="U96" s="37"/>
      <c r="V96" s="39" t="str">
        <f t="shared" si="5"/>
        <v/>
      </c>
      <c r="W96" s="40" t="str">
        <f t="shared" si="6"/>
        <v/>
      </c>
      <c r="X96" s="41" t="str">
        <f t="shared" si="7"/>
        <v/>
      </c>
      <c r="Y96" s="42"/>
      <c r="Z96" s="42"/>
      <c r="AA96" s="42"/>
      <c r="AB96" s="42"/>
      <c r="AC96" s="42"/>
      <c r="AD96" s="43"/>
    </row>
    <row r="97" spans="1:30" s="17" customFormat="1" ht="18.75">
      <c r="A97" s="97"/>
      <c r="B97" s="89"/>
      <c r="C97" s="78"/>
      <c r="D97" s="78"/>
      <c r="E97" s="36"/>
      <c r="F97" s="91"/>
      <c r="G97" s="83"/>
      <c r="H97" s="91"/>
      <c r="I97" s="83"/>
      <c r="J97" s="78"/>
      <c r="K97" s="83"/>
      <c r="L97" s="78"/>
      <c r="M97" s="78"/>
      <c r="N97" s="78"/>
      <c r="O97" s="83"/>
      <c r="P97" s="86"/>
      <c r="Q97" s="65" t="s">
        <v>147</v>
      </c>
      <c r="R97" s="62"/>
      <c r="S97" s="37"/>
      <c r="T97" s="44" t="str">
        <f t="shared" si="8"/>
        <v/>
      </c>
      <c r="U97" s="37"/>
      <c r="V97" s="39" t="str">
        <f t="shared" si="5"/>
        <v/>
      </c>
      <c r="W97" s="40" t="str">
        <f t="shared" si="6"/>
        <v/>
      </c>
      <c r="X97" s="41" t="str">
        <f t="shared" si="7"/>
        <v/>
      </c>
      <c r="Y97" s="42"/>
      <c r="Z97" s="42"/>
      <c r="AA97" s="42"/>
      <c r="AB97" s="42"/>
      <c r="AC97" s="42"/>
      <c r="AD97" s="43"/>
    </row>
    <row r="98" spans="1:30" s="17" customFormat="1" ht="18.75">
      <c r="A98" s="97"/>
      <c r="B98" s="89"/>
      <c r="C98" s="78"/>
      <c r="D98" s="78"/>
      <c r="E98" s="36"/>
      <c r="F98" s="91"/>
      <c r="G98" s="83"/>
      <c r="H98" s="91"/>
      <c r="I98" s="83"/>
      <c r="J98" s="78"/>
      <c r="K98" s="83"/>
      <c r="L98" s="78"/>
      <c r="M98" s="78"/>
      <c r="N98" s="78"/>
      <c r="O98" s="83"/>
      <c r="P98" s="86"/>
      <c r="Q98" s="65" t="s">
        <v>148</v>
      </c>
      <c r="R98" s="62"/>
      <c r="S98" s="37"/>
      <c r="T98" s="44" t="str">
        <f t="shared" si="8"/>
        <v/>
      </c>
      <c r="U98" s="37"/>
      <c r="V98" s="39" t="str">
        <f t="shared" si="5"/>
        <v/>
      </c>
      <c r="W98" s="40" t="str">
        <f t="shared" si="6"/>
        <v/>
      </c>
      <c r="X98" s="41" t="str">
        <f t="shared" si="7"/>
        <v/>
      </c>
      <c r="Y98" s="42"/>
      <c r="Z98" s="42"/>
      <c r="AA98" s="42"/>
      <c r="AB98" s="42"/>
      <c r="AC98" s="42"/>
      <c r="AD98" s="43"/>
    </row>
    <row r="99" spans="1:30" s="17" customFormat="1" ht="18.75">
      <c r="A99" s="97"/>
      <c r="B99" s="89"/>
      <c r="C99" s="78"/>
      <c r="D99" s="78"/>
      <c r="E99" s="36"/>
      <c r="F99" s="91"/>
      <c r="G99" s="83"/>
      <c r="H99" s="91"/>
      <c r="I99" s="83"/>
      <c r="J99" s="78"/>
      <c r="K99" s="83"/>
      <c r="L99" s="78"/>
      <c r="M99" s="78"/>
      <c r="N99" s="78"/>
      <c r="O99" s="83"/>
      <c r="P99" s="86"/>
      <c r="Q99" s="65" t="s">
        <v>149</v>
      </c>
      <c r="R99" s="62"/>
      <c r="S99" s="37"/>
      <c r="T99" s="44" t="str">
        <f t="shared" si="8"/>
        <v/>
      </c>
      <c r="U99" s="37"/>
      <c r="V99" s="39" t="str">
        <f t="shared" si="5"/>
        <v/>
      </c>
      <c r="W99" s="40" t="str">
        <f t="shared" si="6"/>
        <v/>
      </c>
      <c r="X99" s="41" t="str">
        <f t="shared" si="7"/>
        <v/>
      </c>
      <c r="Y99" s="42"/>
      <c r="Z99" s="42"/>
      <c r="AA99" s="42"/>
      <c r="AB99" s="42"/>
      <c r="AC99" s="42"/>
      <c r="AD99" s="43"/>
    </row>
    <row r="100" spans="1:30" s="17" customFormat="1" ht="18.75">
      <c r="A100" s="97"/>
      <c r="B100" s="90"/>
      <c r="C100" s="79"/>
      <c r="D100" s="79"/>
      <c r="E100" s="36"/>
      <c r="F100" s="92"/>
      <c r="G100" s="84"/>
      <c r="H100" s="92"/>
      <c r="I100" s="84"/>
      <c r="J100" s="79"/>
      <c r="K100" s="84"/>
      <c r="L100" s="79"/>
      <c r="M100" s="79"/>
      <c r="N100" s="79"/>
      <c r="O100" s="84"/>
      <c r="P100" s="87"/>
      <c r="Q100" s="65" t="s">
        <v>150</v>
      </c>
      <c r="R100" s="62"/>
      <c r="S100" s="37"/>
      <c r="T100" s="44" t="str">
        <f t="shared" si="8"/>
        <v/>
      </c>
      <c r="U100" s="37"/>
      <c r="V100" s="39" t="str">
        <f t="shared" si="5"/>
        <v/>
      </c>
      <c r="W100" s="40" t="str">
        <f t="shared" si="6"/>
        <v/>
      </c>
      <c r="X100" s="41" t="str">
        <f t="shared" si="7"/>
        <v/>
      </c>
      <c r="Y100" s="42"/>
      <c r="Z100" s="42"/>
      <c r="AA100" s="42"/>
      <c r="AB100" s="42"/>
      <c r="AC100" s="42"/>
      <c r="AD100" s="43"/>
    </row>
    <row r="101" spans="1:30" s="17" customFormat="1" ht="18.75">
      <c r="A101" s="97"/>
      <c r="B101" s="89" t="s">
        <v>72</v>
      </c>
      <c r="C101" s="77" t="str">
        <f>IF(F101="Sea level rise and storm surge","SL",IF(F101="Increased flooding","FL",IF(F101="Increased rainfall variability","RV",IF(F101="Increased average temperature","AT",IF(F101="Increase in hot days","HD",IF(F101="Increased fire risk","FR",IF(F101="Increased atmospheric CO2","AC","")))))))</f>
        <v/>
      </c>
      <c r="D101" s="77">
        <v>20</v>
      </c>
      <c r="E101" s="36"/>
      <c r="F101" s="94"/>
      <c r="G101" s="95"/>
      <c r="H101" s="94"/>
      <c r="I101" s="95"/>
      <c r="J101" s="77" t="str">
        <f>IF(I101="Almost Certain",5,IF(I101="likely",4,IF(I101="Possible",3,IF(I101="Unlikely",2,IF(I101="rare",1,"")))))</f>
        <v/>
      </c>
      <c r="K101" s="95"/>
      <c r="L101" s="77" t="str">
        <f>IF(K101="Catastrophic",5,IF(K101="Major",4,IF(K101="Moderate",3,IF(K101="Minor",2,IF(K101="Insignificant",1,"")))))</f>
        <v/>
      </c>
      <c r="M101" s="77" t="str">
        <f>IF(L101="","",L101+J101)</f>
        <v/>
      </c>
      <c r="N101" s="77" t="str">
        <f>IF(M101="","",IF(M101&lt;5,"Low",IF(AND(M101&gt;4,M101&lt;7),"Moderate",IF(M101=7,"High",IF(M101&gt;7,"Extreme",)))))</f>
        <v/>
      </c>
      <c r="O101" s="83"/>
      <c r="P101" s="88"/>
      <c r="Q101" s="65" t="s">
        <v>151</v>
      </c>
      <c r="R101" s="62"/>
      <c r="S101" s="37"/>
      <c r="T101" s="44" t="str">
        <f t="shared" si="8"/>
        <v/>
      </c>
      <c r="U101" s="37"/>
      <c r="V101" s="39" t="str">
        <f t="shared" si="5"/>
        <v/>
      </c>
      <c r="W101" s="40" t="str">
        <f t="shared" si="6"/>
        <v/>
      </c>
      <c r="X101" s="41" t="str">
        <f t="shared" si="7"/>
        <v/>
      </c>
      <c r="Y101" s="42"/>
      <c r="Z101" s="42"/>
      <c r="AA101" s="42"/>
      <c r="AB101" s="42"/>
      <c r="AC101" s="42"/>
      <c r="AD101" s="43"/>
    </row>
    <row r="102" spans="1:30" s="17" customFormat="1" ht="18.75">
      <c r="A102" s="97"/>
      <c r="B102" s="89"/>
      <c r="C102" s="78"/>
      <c r="D102" s="78"/>
      <c r="E102" s="36"/>
      <c r="F102" s="91"/>
      <c r="G102" s="83"/>
      <c r="H102" s="91"/>
      <c r="I102" s="83"/>
      <c r="J102" s="78"/>
      <c r="K102" s="83"/>
      <c r="L102" s="78"/>
      <c r="M102" s="78"/>
      <c r="N102" s="78"/>
      <c r="O102" s="83"/>
      <c r="P102" s="86"/>
      <c r="Q102" s="65" t="s">
        <v>152</v>
      </c>
      <c r="R102" s="62"/>
      <c r="S102" s="37"/>
      <c r="T102" s="44" t="str">
        <f t="shared" si="8"/>
        <v/>
      </c>
      <c r="U102" s="37"/>
      <c r="V102" s="39" t="str">
        <f t="shared" si="5"/>
        <v/>
      </c>
      <c r="W102" s="40" t="str">
        <f t="shared" si="6"/>
        <v/>
      </c>
      <c r="X102" s="41" t="str">
        <f t="shared" si="7"/>
        <v/>
      </c>
      <c r="Y102" s="42"/>
      <c r="Z102" s="42"/>
      <c r="AA102" s="42"/>
      <c r="AB102" s="42"/>
      <c r="AC102" s="42"/>
      <c r="AD102" s="43"/>
    </row>
    <row r="103" spans="1:30" s="17" customFormat="1" ht="18.75">
      <c r="A103" s="97"/>
      <c r="B103" s="89"/>
      <c r="C103" s="78"/>
      <c r="D103" s="78"/>
      <c r="E103" s="36"/>
      <c r="F103" s="91"/>
      <c r="G103" s="83"/>
      <c r="H103" s="91"/>
      <c r="I103" s="83"/>
      <c r="J103" s="78"/>
      <c r="K103" s="83"/>
      <c r="L103" s="78"/>
      <c r="M103" s="78"/>
      <c r="N103" s="78"/>
      <c r="O103" s="83"/>
      <c r="P103" s="86"/>
      <c r="Q103" s="65" t="s">
        <v>153</v>
      </c>
      <c r="R103" s="62"/>
      <c r="S103" s="37"/>
      <c r="T103" s="44" t="str">
        <f t="shared" si="8"/>
        <v/>
      </c>
      <c r="U103" s="37"/>
      <c r="V103" s="39" t="str">
        <f t="shared" si="5"/>
        <v/>
      </c>
      <c r="W103" s="40" t="str">
        <f t="shared" si="6"/>
        <v/>
      </c>
      <c r="X103" s="41" t="str">
        <f t="shared" si="7"/>
        <v/>
      </c>
      <c r="Y103" s="42"/>
      <c r="Z103" s="42"/>
      <c r="AA103" s="42"/>
      <c r="AB103" s="42"/>
      <c r="AC103" s="42"/>
      <c r="AD103" s="43"/>
    </row>
    <row r="104" spans="1:30" s="17" customFormat="1" ht="18.75">
      <c r="A104" s="97"/>
      <c r="B104" s="89"/>
      <c r="C104" s="78"/>
      <c r="D104" s="78"/>
      <c r="E104" s="36"/>
      <c r="F104" s="91"/>
      <c r="G104" s="83"/>
      <c r="H104" s="91"/>
      <c r="I104" s="83"/>
      <c r="J104" s="78"/>
      <c r="K104" s="83"/>
      <c r="L104" s="78"/>
      <c r="M104" s="78"/>
      <c r="N104" s="78"/>
      <c r="O104" s="83"/>
      <c r="P104" s="86"/>
      <c r="Q104" s="65" t="s">
        <v>154</v>
      </c>
      <c r="R104" s="62"/>
      <c r="S104" s="37"/>
      <c r="T104" s="44" t="str">
        <f t="shared" si="8"/>
        <v/>
      </c>
      <c r="U104" s="37"/>
      <c r="V104" s="39" t="str">
        <f t="shared" si="5"/>
        <v/>
      </c>
      <c r="W104" s="40" t="str">
        <f t="shared" si="6"/>
        <v/>
      </c>
      <c r="X104" s="41" t="str">
        <f t="shared" si="7"/>
        <v/>
      </c>
      <c r="Y104" s="42"/>
      <c r="Z104" s="42"/>
      <c r="AA104" s="42"/>
      <c r="AB104" s="42"/>
      <c r="AC104" s="42"/>
      <c r="AD104" s="43"/>
    </row>
    <row r="105" spans="1:30" s="17" customFormat="1" ht="18.75">
      <c r="A105" s="97"/>
      <c r="B105" s="90"/>
      <c r="C105" s="79"/>
      <c r="D105" s="79"/>
      <c r="E105" s="36"/>
      <c r="F105" s="92"/>
      <c r="G105" s="84"/>
      <c r="H105" s="92"/>
      <c r="I105" s="84"/>
      <c r="J105" s="79"/>
      <c r="K105" s="84"/>
      <c r="L105" s="79"/>
      <c r="M105" s="79"/>
      <c r="N105" s="79"/>
      <c r="O105" s="84"/>
      <c r="P105" s="87"/>
      <c r="Q105" s="65" t="s">
        <v>155</v>
      </c>
      <c r="R105" s="62"/>
      <c r="S105" s="37"/>
      <c r="T105" s="44" t="str">
        <f t="shared" si="8"/>
        <v/>
      </c>
      <c r="U105" s="37"/>
      <c r="V105" s="39" t="str">
        <f t="shared" si="5"/>
        <v/>
      </c>
      <c r="W105" s="40" t="str">
        <f t="shared" si="6"/>
        <v/>
      </c>
      <c r="X105" s="41" t="str">
        <f t="shared" si="7"/>
        <v/>
      </c>
      <c r="Y105" s="42"/>
      <c r="Z105" s="42"/>
      <c r="AA105" s="42"/>
      <c r="AB105" s="42"/>
      <c r="AC105" s="42"/>
      <c r="AD105" s="43"/>
    </row>
    <row r="106" spans="1:30" s="17" customFormat="1" ht="18.75">
      <c r="A106" s="97"/>
      <c r="B106" s="89" t="s">
        <v>806</v>
      </c>
      <c r="C106" s="77" t="str">
        <f>IF(F106="Sea level rise and storm surge","SL",IF(F106="Increased flooding","FL",IF(F106="Increased rainfall variability","RV",IF(F106="Increased average temperature","AT",IF(F106="Increase in hot days","HD",IF(F106="Increased fire risk","FR",IF(F106="Increased atmospheric CO2","AC","")))))))</f>
        <v/>
      </c>
      <c r="D106" s="77">
        <v>21</v>
      </c>
      <c r="E106" s="36"/>
      <c r="F106" s="94"/>
      <c r="G106" s="95"/>
      <c r="H106" s="94"/>
      <c r="I106" s="95"/>
      <c r="J106" s="77" t="str">
        <f>IF(I106="Almost Certain",5,IF(I106="likely",4,IF(I106="Possible",3,IF(I106="Unlikely",2,IF(I106="rare",1,"")))))</f>
        <v/>
      </c>
      <c r="K106" s="95"/>
      <c r="L106" s="77" t="str">
        <f>IF(K106="Catastrophic",5,IF(K106="Major",4,IF(K106="Moderate",3,IF(K106="Minor",2,IF(K106="Insignificant",1,"")))))</f>
        <v/>
      </c>
      <c r="M106" s="77" t="str">
        <f>IF(L106="","",L106+J106)</f>
        <v/>
      </c>
      <c r="N106" s="77" t="str">
        <f>IF(M106="","",IF(M106&lt;5,"Low",IF(AND(M106&gt;4,M106&lt;7),"Moderate",IF(M106=7,"High",IF(M106&gt;7,"Extreme",)))))</f>
        <v/>
      </c>
      <c r="O106" s="83"/>
      <c r="P106" s="88"/>
      <c r="Q106" s="65" t="s">
        <v>156</v>
      </c>
      <c r="R106" s="62"/>
      <c r="S106" s="37"/>
      <c r="T106" s="44" t="str">
        <f t="shared" si="8"/>
        <v/>
      </c>
      <c r="U106" s="37"/>
      <c r="V106" s="39" t="str">
        <f t="shared" si="5"/>
        <v/>
      </c>
      <c r="W106" s="40" t="str">
        <f t="shared" si="6"/>
        <v/>
      </c>
      <c r="X106" s="41" t="str">
        <f t="shared" si="7"/>
        <v/>
      </c>
      <c r="Y106" s="42"/>
      <c r="Z106" s="42"/>
      <c r="AA106" s="42"/>
      <c r="AB106" s="42"/>
      <c r="AC106" s="42"/>
      <c r="AD106" s="43"/>
    </row>
    <row r="107" spans="1:30" s="17" customFormat="1" ht="18.75">
      <c r="A107" s="97"/>
      <c r="B107" s="89"/>
      <c r="C107" s="78"/>
      <c r="D107" s="78"/>
      <c r="E107" s="36"/>
      <c r="F107" s="91"/>
      <c r="G107" s="83"/>
      <c r="H107" s="91"/>
      <c r="I107" s="83"/>
      <c r="J107" s="78"/>
      <c r="K107" s="83"/>
      <c r="L107" s="78"/>
      <c r="M107" s="78"/>
      <c r="N107" s="78"/>
      <c r="O107" s="83"/>
      <c r="P107" s="86"/>
      <c r="Q107" s="65" t="s">
        <v>157</v>
      </c>
      <c r="R107" s="62"/>
      <c r="S107" s="37"/>
      <c r="T107" s="44" t="str">
        <f t="shared" si="8"/>
        <v/>
      </c>
      <c r="U107" s="37"/>
      <c r="V107" s="39" t="str">
        <f t="shared" si="5"/>
        <v/>
      </c>
      <c r="W107" s="40" t="str">
        <f t="shared" si="6"/>
        <v/>
      </c>
      <c r="X107" s="41" t="str">
        <f t="shared" si="7"/>
        <v/>
      </c>
      <c r="Y107" s="42"/>
      <c r="Z107" s="42"/>
      <c r="AA107" s="42"/>
      <c r="AB107" s="42"/>
      <c r="AC107" s="42"/>
      <c r="AD107" s="43"/>
    </row>
    <row r="108" spans="1:30" s="17" customFormat="1" ht="18.75">
      <c r="A108" s="97"/>
      <c r="B108" s="89"/>
      <c r="C108" s="78"/>
      <c r="D108" s="78"/>
      <c r="E108" s="36"/>
      <c r="F108" s="91"/>
      <c r="G108" s="83"/>
      <c r="H108" s="91"/>
      <c r="I108" s="83"/>
      <c r="J108" s="78"/>
      <c r="K108" s="83"/>
      <c r="L108" s="78"/>
      <c r="M108" s="78"/>
      <c r="N108" s="78"/>
      <c r="O108" s="83"/>
      <c r="P108" s="86"/>
      <c r="Q108" s="65" t="s">
        <v>158</v>
      </c>
      <c r="R108" s="62"/>
      <c r="S108" s="37"/>
      <c r="T108" s="44" t="str">
        <f t="shared" si="8"/>
        <v/>
      </c>
      <c r="U108" s="37"/>
      <c r="V108" s="39" t="str">
        <f t="shared" si="5"/>
        <v/>
      </c>
      <c r="W108" s="40" t="str">
        <f t="shared" si="6"/>
        <v/>
      </c>
      <c r="X108" s="41" t="str">
        <f t="shared" si="7"/>
        <v/>
      </c>
      <c r="Y108" s="42"/>
      <c r="Z108" s="42"/>
      <c r="AA108" s="42"/>
      <c r="AB108" s="42"/>
      <c r="AC108" s="42"/>
      <c r="AD108" s="43"/>
    </row>
    <row r="109" spans="1:30" s="17" customFormat="1" ht="18.75">
      <c r="A109" s="97"/>
      <c r="B109" s="89"/>
      <c r="C109" s="78"/>
      <c r="D109" s="78"/>
      <c r="E109" s="36"/>
      <c r="F109" s="91"/>
      <c r="G109" s="83"/>
      <c r="H109" s="91"/>
      <c r="I109" s="83"/>
      <c r="J109" s="78"/>
      <c r="K109" s="83"/>
      <c r="L109" s="78"/>
      <c r="M109" s="78"/>
      <c r="N109" s="78"/>
      <c r="O109" s="83"/>
      <c r="P109" s="86"/>
      <c r="Q109" s="65" t="s">
        <v>159</v>
      </c>
      <c r="R109" s="62"/>
      <c r="S109" s="37"/>
      <c r="T109" s="44" t="str">
        <f t="shared" si="8"/>
        <v/>
      </c>
      <c r="U109" s="37"/>
      <c r="V109" s="39" t="str">
        <f t="shared" si="5"/>
        <v/>
      </c>
      <c r="W109" s="40" t="str">
        <f t="shared" si="6"/>
        <v/>
      </c>
      <c r="X109" s="41" t="str">
        <f t="shared" si="7"/>
        <v/>
      </c>
      <c r="Y109" s="42"/>
      <c r="Z109" s="42"/>
      <c r="AA109" s="42"/>
      <c r="AB109" s="42"/>
      <c r="AC109" s="42"/>
      <c r="AD109" s="43"/>
    </row>
    <row r="110" spans="1:30" s="17" customFormat="1" ht="18.75">
      <c r="A110" s="97"/>
      <c r="B110" s="90"/>
      <c r="C110" s="79"/>
      <c r="D110" s="79"/>
      <c r="E110" s="36"/>
      <c r="F110" s="92"/>
      <c r="G110" s="84"/>
      <c r="H110" s="92"/>
      <c r="I110" s="84"/>
      <c r="J110" s="79"/>
      <c r="K110" s="84"/>
      <c r="L110" s="79"/>
      <c r="M110" s="79"/>
      <c r="N110" s="79"/>
      <c r="O110" s="84"/>
      <c r="P110" s="87"/>
      <c r="Q110" s="65" t="s">
        <v>160</v>
      </c>
      <c r="R110" s="62"/>
      <c r="S110" s="37"/>
      <c r="T110" s="44" t="str">
        <f t="shared" si="8"/>
        <v/>
      </c>
      <c r="U110" s="37"/>
      <c r="V110" s="39" t="str">
        <f t="shared" si="5"/>
        <v/>
      </c>
      <c r="W110" s="40" t="str">
        <f t="shared" si="6"/>
        <v/>
      </c>
      <c r="X110" s="41" t="str">
        <f t="shared" si="7"/>
        <v/>
      </c>
      <c r="Y110" s="42"/>
      <c r="Z110" s="42"/>
      <c r="AA110" s="42"/>
      <c r="AB110" s="42"/>
      <c r="AC110" s="42"/>
      <c r="AD110" s="43"/>
    </row>
    <row r="111" spans="1:30" s="17" customFormat="1" ht="18.75">
      <c r="A111" s="97"/>
      <c r="B111" s="89" t="s">
        <v>807</v>
      </c>
      <c r="C111" s="77" t="str">
        <f>IF(F111="Sea level rise and storm surge","SL",IF(F111="Increased flooding","FL",IF(F111="Increased rainfall variability","RV",IF(F111="Increased average temperature","AT",IF(F111="Increase in hot days","HD",IF(F111="Increased fire risk","FR",IF(F111="Increased atmospheric CO2","AC","")))))))</f>
        <v/>
      </c>
      <c r="D111" s="77">
        <v>22</v>
      </c>
      <c r="E111" s="36"/>
      <c r="F111" s="94"/>
      <c r="G111" s="95"/>
      <c r="H111" s="94"/>
      <c r="I111" s="95"/>
      <c r="J111" s="77" t="str">
        <f>IF(I111="Almost Certain",5,IF(I111="likely",4,IF(I111="Possible",3,IF(I111="Unlikely",2,IF(I111="rare",1,"")))))</f>
        <v/>
      </c>
      <c r="K111" s="95"/>
      <c r="L111" s="77" t="str">
        <f>IF(K111="Catastrophic",5,IF(K111="Major",4,IF(K111="Moderate",3,IF(K111="Minor",2,IF(K111="Insignificant",1,"")))))</f>
        <v/>
      </c>
      <c r="M111" s="77" t="str">
        <f>IF(L111="","",L111+J111)</f>
        <v/>
      </c>
      <c r="N111" s="77" t="str">
        <f>IF(M111="","",IF(M111&lt;5,"Low",IF(AND(M111&gt;4,M111&lt;7),"Moderate",IF(M111=7,"High",IF(M111&gt;7,"Extreme",)))))</f>
        <v/>
      </c>
      <c r="O111" s="83"/>
      <c r="P111" s="88"/>
      <c r="Q111" s="65" t="s">
        <v>161</v>
      </c>
      <c r="R111" s="62"/>
      <c r="S111" s="37"/>
      <c r="T111" s="44" t="str">
        <f t="shared" si="8"/>
        <v/>
      </c>
      <c r="U111" s="37"/>
      <c r="V111" s="39" t="str">
        <f t="shared" si="5"/>
        <v/>
      </c>
      <c r="W111" s="40" t="str">
        <f t="shared" si="6"/>
        <v/>
      </c>
      <c r="X111" s="41" t="str">
        <f t="shared" si="7"/>
        <v/>
      </c>
      <c r="Y111" s="42"/>
      <c r="Z111" s="42"/>
      <c r="AA111" s="42"/>
      <c r="AB111" s="42"/>
      <c r="AC111" s="42"/>
      <c r="AD111" s="43"/>
    </row>
    <row r="112" spans="1:30" s="17" customFormat="1" ht="18.75">
      <c r="A112" s="97"/>
      <c r="B112" s="89"/>
      <c r="C112" s="78"/>
      <c r="D112" s="78"/>
      <c r="E112" s="36"/>
      <c r="F112" s="91"/>
      <c r="G112" s="83"/>
      <c r="H112" s="91"/>
      <c r="I112" s="83"/>
      <c r="J112" s="78"/>
      <c r="K112" s="83"/>
      <c r="L112" s="78"/>
      <c r="M112" s="78"/>
      <c r="N112" s="78"/>
      <c r="O112" s="83"/>
      <c r="P112" s="86"/>
      <c r="Q112" s="65" t="s">
        <v>162</v>
      </c>
      <c r="R112" s="62"/>
      <c r="S112" s="37"/>
      <c r="T112" s="44" t="str">
        <f t="shared" si="8"/>
        <v/>
      </c>
      <c r="U112" s="37"/>
      <c r="V112" s="39" t="str">
        <f t="shared" si="5"/>
        <v/>
      </c>
      <c r="W112" s="40" t="str">
        <f t="shared" si="6"/>
        <v/>
      </c>
      <c r="X112" s="41" t="str">
        <f t="shared" si="7"/>
        <v/>
      </c>
      <c r="Y112" s="42"/>
      <c r="Z112" s="42"/>
      <c r="AA112" s="42"/>
      <c r="AB112" s="42"/>
      <c r="AC112" s="42"/>
      <c r="AD112" s="43"/>
    </row>
    <row r="113" spans="1:30" s="17" customFormat="1" ht="18.75">
      <c r="A113" s="97"/>
      <c r="B113" s="89"/>
      <c r="C113" s="78"/>
      <c r="D113" s="78"/>
      <c r="E113" s="36"/>
      <c r="F113" s="91"/>
      <c r="G113" s="83"/>
      <c r="H113" s="91"/>
      <c r="I113" s="83"/>
      <c r="J113" s="78"/>
      <c r="K113" s="83"/>
      <c r="L113" s="78"/>
      <c r="M113" s="78"/>
      <c r="N113" s="78"/>
      <c r="O113" s="83"/>
      <c r="P113" s="86"/>
      <c r="Q113" s="65" t="s">
        <v>163</v>
      </c>
      <c r="R113" s="62"/>
      <c r="S113" s="37"/>
      <c r="T113" s="44" t="str">
        <f t="shared" si="8"/>
        <v/>
      </c>
      <c r="U113" s="37"/>
      <c r="V113" s="39" t="str">
        <f t="shared" si="5"/>
        <v/>
      </c>
      <c r="W113" s="40" t="str">
        <f t="shared" si="6"/>
        <v/>
      </c>
      <c r="X113" s="41" t="str">
        <f t="shared" si="7"/>
        <v/>
      </c>
      <c r="Y113" s="42"/>
      <c r="Z113" s="42"/>
      <c r="AA113" s="42"/>
      <c r="AB113" s="42"/>
      <c r="AC113" s="42"/>
      <c r="AD113" s="43"/>
    </row>
    <row r="114" spans="1:30" s="17" customFormat="1" ht="18.75">
      <c r="A114" s="97"/>
      <c r="B114" s="89"/>
      <c r="C114" s="78"/>
      <c r="D114" s="78"/>
      <c r="E114" s="36"/>
      <c r="F114" s="91"/>
      <c r="G114" s="83"/>
      <c r="H114" s="91"/>
      <c r="I114" s="83"/>
      <c r="J114" s="78"/>
      <c r="K114" s="83"/>
      <c r="L114" s="78"/>
      <c r="M114" s="78"/>
      <c r="N114" s="78"/>
      <c r="O114" s="83"/>
      <c r="P114" s="86"/>
      <c r="Q114" s="65" t="s">
        <v>164</v>
      </c>
      <c r="R114" s="62"/>
      <c r="S114" s="37"/>
      <c r="T114" s="44" t="str">
        <f t="shared" si="8"/>
        <v/>
      </c>
      <c r="U114" s="37"/>
      <c r="V114" s="39" t="str">
        <f t="shared" si="5"/>
        <v/>
      </c>
      <c r="W114" s="40" t="str">
        <f t="shared" si="6"/>
        <v/>
      </c>
      <c r="X114" s="41" t="str">
        <f t="shared" si="7"/>
        <v/>
      </c>
      <c r="Y114" s="42"/>
      <c r="Z114" s="42"/>
      <c r="AA114" s="42"/>
      <c r="AB114" s="42"/>
      <c r="AC114" s="42"/>
      <c r="AD114" s="43"/>
    </row>
    <row r="115" spans="1:30" s="17" customFormat="1" ht="18.75">
      <c r="A115" s="97"/>
      <c r="B115" s="90"/>
      <c r="C115" s="79"/>
      <c r="D115" s="79"/>
      <c r="E115" s="36"/>
      <c r="F115" s="92"/>
      <c r="G115" s="84"/>
      <c r="H115" s="92"/>
      <c r="I115" s="84"/>
      <c r="J115" s="79"/>
      <c r="K115" s="84"/>
      <c r="L115" s="79"/>
      <c r="M115" s="79"/>
      <c r="N115" s="79"/>
      <c r="O115" s="84"/>
      <c r="P115" s="87"/>
      <c r="Q115" s="65" t="s">
        <v>165</v>
      </c>
      <c r="R115" s="62"/>
      <c r="S115" s="37"/>
      <c r="T115" s="44" t="str">
        <f t="shared" si="8"/>
        <v/>
      </c>
      <c r="U115" s="37"/>
      <c r="V115" s="39" t="str">
        <f t="shared" si="5"/>
        <v/>
      </c>
      <c r="W115" s="40" t="str">
        <f t="shared" si="6"/>
        <v/>
      </c>
      <c r="X115" s="41" t="str">
        <f t="shared" si="7"/>
        <v/>
      </c>
      <c r="Y115" s="42"/>
      <c r="Z115" s="42"/>
      <c r="AA115" s="42"/>
      <c r="AB115" s="42"/>
      <c r="AC115" s="42"/>
      <c r="AD115" s="43"/>
    </row>
    <row r="116" spans="1:30" s="17" customFormat="1" ht="18.75">
      <c r="A116" s="97"/>
      <c r="B116" s="89" t="s">
        <v>808</v>
      </c>
      <c r="C116" s="77" t="str">
        <f>IF(F116="Sea level rise and storm surge","SL",IF(F116="Increased flooding","FL",IF(F116="Increased rainfall variability","RV",IF(F116="Increased average temperature","AT",IF(F116="Increase in hot days","HD",IF(F116="Increased fire risk","FR",IF(F116="Increased atmospheric CO2","AC","")))))))</f>
        <v/>
      </c>
      <c r="D116" s="77">
        <v>23</v>
      </c>
      <c r="E116" s="36"/>
      <c r="F116" s="94"/>
      <c r="G116" s="95"/>
      <c r="H116" s="94"/>
      <c r="I116" s="95"/>
      <c r="J116" s="77" t="str">
        <f>IF(I116="Almost Certain",5,IF(I116="likely",4,IF(I116="Possible",3,IF(I116="Unlikely",2,IF(I116="rare",1,"")))))</f>
        <v/>
      </c>
      <c r="K116" s="95"/>
      <c r="L116" s="77" t="str">
        <f>IF(K116="Catastrophic",5,IF(K116="Major",4,IF(K116="Moderate",3,IF(K116="Minor",2,IF(K116="Insignificant",1,"")))))</f>
        <v/>
      </c>
      <c r="M116" s="77" t="str">
        <f>IF(L116="","",L116+J116)</f>
        <v/>
      </c>
      <c r="N116" s="77" t="str">
        <f>IF(M116="","",IF(M116&lt;5,"Low",IF(AND(M116&gt;4,M116&lt;7),"Moderate",IF(M116=7,"High",IF(M116&gt;7,"Extreme",)))))</f>
        <v/>
      </c>
      <c r="O116" s="83"/>
      <c r="P116" s="88"/>
      <c r="Q116" s="65" t="s">
        <v>166</v>
      </c>
      <c r="R116" s="62"/>
      <c r="S116" s="37"/>
      <c r="T116" s="44" t="str">
        <f t="shared" si="8"/>
        <v/>
      </c>
      <c r="U116" s="37"/>
      <c r="V116" s="39" t="str">
        <f t="shared" si="5"/>
        <v/>
      </c>
      <c r="W116" s="40" t="str">
        <f t="shared" si="6"/>
        <v/>
      </c>
      <c r="X116" s="41" t="str">
        <f t="shared" si="7"/>
        <v/>
      </c>
      <c r="Y116" s="42"/>
      <c r="Z116" s="42"/>
      <c r="AA116" s="42"/>
      <c r="AB116" s="42"/>
      <c r="AC116" s="42"/>
      <c r="AD116" s="43"/>
    </row>
    <row r="117" spans="1:30" s="17" customFormat="1" ht="18.75">
      <c r="A117" s="97"/>
      <c r="B117" s="89"/>
      <c r="C117" s="78"/>
      <c r="D117" s="78"/>
      <c r="E117" s="36"/>
      <c r="F117" s="91"/>
      <c r="G117" s="83"/>
      <c r="H117" s="91"/>
      <c r="I117" s="83"/>
      <c r="J117" s="78"/>
      <c r="K117" s="83"/>
      <c r="L117" s="78"/>
      <c r="M117" s="78"/>
      <c r="N117" s="78"/>
      <c r="O117" s="83"/>
      <c r="P117" s="86"/>
      <c r="Q117" s="65" t="s">
        <v>167</v>
      </c>
      <c r="R117" s="62"/>
      <c r="S117" s="37"/>
      <c r="T117" s="44" t="str">
        <f t="shared" si="8"/>
        <v/>
      </c>
      <c r="U117" s="37"/>
      <c r="V117" s="39" t="str">
        <f t="shared" si="5"/>
        <v/>
      </c>
      <c r="W117" s="40" t="str">
        <f t="shared" si="6"/>
        <v/>
      </c>
      <c r="X117" s="41" t="str">
        <f t="shared" si="7"/>
        <v/>
      </c>
      <c r="Y117" s="42"/>
      <c r="Z117" s="42"/>
      <c r="AA117" s="42"/>
      <c r="AB117" s="42"/>
      <c r="AC117" s="42"/>
      <c r="AD117" s="43"/>
    </row>
    <row r="118" spans="1:30" s="17" customFormat="1" ht="18.75">
      <c r="A118" s="97"/>
      <c r="B118" s="89"/>
      <c r="C118" s="78"/>
      <c r="D118" s="78"/>
      <c r="E118" s="36"/>
      <c r="F118" s="91"/>
      <c r="G118" s="83"/>
      <c r="H118" s="91"/>
      <c r="I118" s="83"/>
      <c r="J118" s="78"/>
      <c r="K118" s="83"/>
      <c r="L118" s="78"/>
      <c r="M118" s="78"/>
      <c r="N118" s="78"/>
      <c r="O118" s="83"/>
      <c r="P118" s="86"/>
      <c r="Q118" s="65" t="s">
        <v>168</v>
      </c>
      <c r="R118" s="62"/>
      <c r="S118" s="37"/>
      <c r="T118" s="44" t="str">
        <f t="shared" si="8"/>
        <v/>
      </c>
      <c r="U118" s="37"/>
      <c r="V118" s="39" t="str">
        <f t="shared" si="5"/>
        <v/>
      </c>
      <c r="W118" s="40" t="str">
        <f t="shared" si="6"/>
        <v/>
      </c>
      <c r="X118" s="41" t="str">
        <f t="shared" si="7"/>
        <v/>
      </c>
      <c r="Y118" s="42"/>
      <c r="Z118" s="42"/>
      <c r="AA118" s="42"/>
      <c r="AB118" s="42"/>
      <c r="AC118" s="42"/>
      <c r="AD118" s="43"/>
    </row>
    <row r="119" spans="1:30" s="17" customFormat="1" ht="18.75">
      <c r="A119" s="97"/>
      <c r="B119" s="89"/>
      <c r="C119" s="78"/>
      <c r="D119" s="78"/>
      <c r="E119" s="36"/>
      <c r="F119" s="91"/>
      <c r="G119" s="83"/>
      <c r="H119" s="91"/>
      <c r="I119" s="83"/>
      <c r="J119" s="78"/>
      <c r="K119" s="83"/>
      <c r="L119" s="78"/>
      <c r="M119" s="78"/>
      <c r="N119" s="78"/>
      <c r="O119" s="83"/>
      <c r="P119" s="86"/>
      <c r="Q119" s="65" t="s">
        <v>169</v>
      </c>
      <c r="R119" s="62"/>
      <c r="S119" s="37"/>
      <c r="T119" s="44" t="str">
        <f t="shared" si="8"/>
        <v/>
      </c>
      <c r="U119" s="37"/>
      <c r="V119" s="39" t="str">
        <f t="shared" si="5"/>
        <v/>
      </c>
      <c r="W119" s="40" t="str">
        <f t="shared" si="6"/>
        <v/>
      </c>
      <c r="X119" s="41" t="str">
        <f t="shared" si="7"/>
        <v/>
      </c>
      <c r="Y119" s="42"/>
      <c r="Z119" s="42"/>
      <c r="AA119" s="42"/>
      <c r="AB119" s="42"/>
      <c r="AC119" s="42"/>
      <c r="AD119" s="43"/>
    </row>
    <row r="120" spans="1:30" s="17" customFormat="1" ht="18.75">
      <c r="A120" s="97"/>
      <c r="B120" s="90"/>
      <c r="C120" s="79"/>
      <c r="D120" s="79"/>
      <c r="E120" s="36"/>
      <c r="F120" s="92"/>
      <c r="G120" s="84"/>
      <c r="H120" s="92"/>
      <c r="I120" s="84"/>
      <c r="J120" s="79"/>
      <c r="K120" s="84"/>
      <c r="L120" s="79"/>
      <c r="M120" s="79"/>
      <c r="N120" s="79"/>
      <c r="O120" s="84"/>
      <c r="P120" s="87"/>
      <c r="Q120" s="65" t="s">
        <v>170</v>
      </c>
      <c r="R120" s="62"/>
      <c r="S120" s="37"/>
      <c r="T120" s="44" t="str">
        <f t="shared" si="8"/>
        <v/>
      </c>
      <c r="U120" s="37"/>
      <c r="V120" s="39" t="str">
        <f t="shared" si="5"/>
        <v/>
      </c>
      <c r="W120" s="40" t="str">
        <f t="shared" si="6"/>
        <v/>
      </c>
      <c r="X120" s="41" t="str">
        <f t="shared" si="7"/>
        <v/>
      </c>
      <c r="Y120" s="42"/>
      <c r="Z120" s="42"/>
      <c r="AA120" s="42"/>
      <c r="AB120" s="42"/>
      <c r="AC120" s="42"/>
      <c r="AD120" s="43"/>
    </row>
    <row r="121" spans="1:30" s="17" customFormat="1" ht="18.75">
      <c r="A121" s="97"/>
      <c r="B121" s="89" t="s">
        <v>809</v>
      </c>
      <c r="C121" s="77" t="str">
        <f>IF(F121="Sea level rise and storm surge","SL",IF(F121="Increased flooding","FL",IF(F121="Increased rainfall variability","RV",IF(F121="Increased average temperature","AT",IF(F121="Increase in hot days","HD",IF(F121="Increased fire risk","FR",IF(F121="Increased atmospheric CO2","AC","")))))))</f>
        <v/>
      </c>
      <c r="D121" s="77">
        <v>24</v>
      </c>
      <c r="E121" s="36"/>
      <c r="F121" s="94"/>
      <c r="G121" s="95"/>
      <c r="H121" s="94"/>
      <c r="I121" s="95"/>
      <c r="J121" s="77" t="str">
        <f>IF(I121="Almost Certain",5,IF(I121="likely",4,IF(I121="Possible",3,IF(I121="Unlikely",2,IF(I121="rare",1,"")))))</f>
        <v/>
      </c>
      <c r="K121" s="95"/>
      <c r="L121" s="77" t="str">
        <f>IF(K121="Catastrophic",5,IF(K121="Major",4,IF(K121="Moderate",3,IF(K121="Minor",2,IF(K121="Insignificant",1,"")))))</f>
        <v/>
      </c>
      <c r="M121" s="77" t="str">
        <f>IF(L121="","",L121+J121)</f>
        <v/>
      </c>
      <c r="N121" s="77" t="str">
        <f>IF(M121="","",IF(M121&lt;5,"Low",IF(AND(M121&gt;4,M121&lt;7),"Moderate",IF(M121=7,"High",IF(M121&gt;7,"Extreme",)))))</f>
        <v/>
      </c>
      <c r="O121" s="83"/>
      <c r="P121" s="88"/>
      <c r="Q121" s="65" t="s">
        <v>171</v>
      </c>
      <c r="R121" s="62"/>
      <c r="S121" s="37"/>
      <c r="T121" s="44" t="str">
        <f t="shared" si="8"/>
        <v/>
      </c>
      <c r="U121" s="37"/>
      <c r="V121" s="39" t="str">
        <f t="shared" si="5"/>
        <v/>
      </c>
      <c r="W121" s="40" t="str">
        <f t="shared" si="6"/>
        <v/>
      </c>
      <c r="X121" s="41" t="str">
        <f t="shared" si="7"/>
        <v/>
      </c>
      <c r="Y121" s="42"/>
      <c r="Z121" s="42"/>
      <c r="AA121" s="42"/>
      <c r="AB121" s="42"/>
      <c r="AC121" s="42"/>
      <c r="AD121" s="43"/>
    </row>
    <row r="122" spans="1:30" ht="18.75">
      <c r="A122" s="97"/>
      <c r="B122" s="89"/>
      <c r="C122" s="78"/>
      <c r="D122" s="78"/>
      <c r="E122" s="36"/>
      <c r="F122" s="91"/>
      <c r="G122" s="83"/>
      <c r="H122" s="91"/>
      <c r="I122" s="83"/>
      <c r="J122" s="78"/>
      <c r="K122" s="83"/>
      <c r="L122" s="78"/>
      <c r="M122" s="78"/>
      <c r="N122" s="78"/>
      <c r="O122" s="83"/>
      <c r="P122" s="86"/>
      <c r="Q122" s="65" t="s">
        <v>172</v>
      </c>
      <c r="R122" s="62"/>
      <c r="S122" s="37"/>
      <c r="T122" s="44" t="str">
        <f t="shared" si="8"/>
        <v/>
      </c>
      <c r="U122" s="37"/>
      <c r="V122" s="39" t="str">
        <f t="shared" si="5"/>
        <v/>
      </c>
      <c r="W122" s="40" t="str">
        <f t="shared" si="6"/>
        <v/>
      </c>
      <c r="X122" s="41" t="str">
        <f t="shared" si="7"/>
        <v/>
      </c>
      <c r="Y122" s="42"/>
      <c r="Z122" s="42"/>
      <c r="AA122" s="42"/>
      <c r="AB122" s="42"/>
      <c r="AC122" s="42"/>
      <c r="AD122" s="43"/>
    </row>
    <row r="123" spans="1:30" ht="18.75">
      <c r="A123" s="97"/>
      <c r="B123" s="89"/>
      <c r="C123" s="78"/>
      <c r="D123" s="78"/>
      <c r="E123" s="36"/>
      <c r="F123" s="91"/>
      <c r="G123" s="83"/>
      <c r="H123" s="91"/>
      <c r="I123" s="83"/>
      <c r="J123" s="78"/>
      <c r="K123" s="83"/>
      <c r="L123" s="78"/>
      <c r="M123" s="78"/>
      <c r="N123" s="78"/>
      <c r="O123" s="83"/>
      <c r="P123" s="86"/>
      <c r="Q123" s="65" t="s">
        <v>173</v>
      </c>
      <c r="R123" s="62"/>
      <c r="S123" s="37"/>
      <c r="T123" s="44" t="str">
        <f t="shared" si="8"/>
        <v/>
      </c>
      <c r="U123" s="37"/>
      <c r="V123" s="39" t="str">
        <f t="shared" si="5"/>
        <v/>
      </c>
      <c r="W123" s="40" t="str">
        <f t="shared" si="6"/>
        <v/>
      </c>
      <c r="X123" s="41" t="str">
        <f t="shared" si="7"/>
        <v/>
      </c>
      <c r="Y123" s="42"/>
      <c r="Z123" s="42"/>
      <c r="AA123" s="42"/>
      <c r="AB123" s="42"/>
      <c r="AC123" s="42"/>
      <c r="AD123" s="43"/>
    </row>
    <row r="124" spans="1:30" ht="18.75">
      <c r="A124" s="97"/>
      <c r="B124" s="89"/>
      <c r="C124" s="78"/>
      <c r="D124" s="78"/>
      <c r="E124" s="36"/>
      <c r="F124" s="91"/>
      <c r="G124" s="83"/>
      <c r="H124" s="91"/>
      <c r="I124" s="83"/>
      <c r="J124" s="78"/>
      <c r="K124" s="83"/>
      <c r="L124" s="78"/>
      <c r="M124" s="78"/>
      <c r="N124" s="78"/>
      <c r="O124" s="83"/>
      <c r="P124" s="86"/>
      <c r="Q124" s="65" t="s">
        <v>174</v>
      </c>
      <c r="R124" s="62"/>
      <c r="S124" s="37"/>
      <c r="T124" s="44" t="str">
        <f t="shared" si="8"/>
        <v/>
      </c>
      <c r="U124" s="37"/>
      <c r="V124" s="39" t="str">
        <f t="shared" si="5"/>
        <v/>
      </c>
      <c r="W124" s="40" t="str">
        <f t="shared" si="6"/>
        <v/>
      </c>
      <c r="X124" s="41" t="str">
        <f t="shared" si="7"/>
        <v/>
      </c>
      <c r="Y124" s="42"/>
      <c r="Z124" s="42"/>
      <c r="AA124" s="42"/>
      <c r="AB124" s="42"/>
      <c r="AC124" s="42"/>
      <c r="AD124" s="43"/>
    </row>
    <row r="125" spans="1:30" ht="18.75">
      <c r="A125" s="97"/>
      <c r="B125" s="90"/>
      <c r="C125" s="79"/>
      <c r="D125" s="79"/>
      <c r="E125" s="36"/>
      <c r="F125" s="92"/>
      <c r="G125" s="84"/>
      <c r="H125" s="92"/>
      <c r="I125" s="84"/>
      <c r="J125" s="79"/>
      <c r="K125" s="84"/>
      <c r="L125" s="79"/>
      <c r="M125" s="79"/>
      <c r="N125" s="79"/>
      <c r="O125" s="84"/>
      <c r="P125" s="87"/>
      <c r="Q125" s="65" t="s">
        <v>175</v>
      </c>
      <c r="R125" s="62"/>
      <c r="S125" s="37"/>
      <c r="T125" s="44" t="str">
        <f t="shared" si="8"/>
        <v/>
      </c>
      <c r="U125" s="37"/>
      <c r="V125" s="39" t="str">
        <f t="shared" si="5"/>
        <v/>
      </c>
      <c r="W125" s="40" t="str">
        <f t="shared" si="6"/>
        <v/>
      </c>
      <c r="X125" s="41" t="str">
        <f t="shared" si="7"/>
        <v/>
      </c>
      <c r="Y125" s="42"/>
      <c r="Z125" s="42"/>
      <c r="AA125" s="42"/>
      <c r="AB125" s="42"/>
      <c r="AC125" s="42"/>
      <c r="AD125" s="43"/>
    </row>
    <row r="126" spans="1:30" ht="18.75">
      <c r="A126" s="97"/>
      <c r="B126" s="89" t="s">
        <v>810</v>
      </c>
      <c r="C126" s="77" t="str">
        <f>IF(F126="Sea level rise and storm surge","SL",IF(F126="Increased flooding","FL",IF(F126="Increased rainfall variability","RV",IF(F126="Increased average temperature","AT",IF(F126="Increase in hot days","HD",IF(F126="Increased fire risk","FR",IF(F126="Increased atmospheric CO2","AC","")))))))</f>
        <v/>
      </c>
      <c r="D126" s="77">
        <v>25</v>
      </c>
      <c r="E126" s="36"/>
      <c r="F126" s="94"/>
      <c r="G126" s="95"/>
      <c r="H126" s="94"/>
      <c r="I126" s="95"/>
      <c r="J126" s="77" t="str">
        <f>IF(I126="Almost Certain",5,IF(I126="likely",4,IF(I126="Possible",3,IF(I126="Unlikely",2,IF(I126="rare",1,"")))))</f>
        <v/>
      </c>
      <c r="K126" s="95"/>
      <c r="L126" s="77" t="str">
        <f>IF(K126="Catastrophic",5,IF(K126="Major",4,IF(K126="Moderate",3,IF(K126="Minor",2,IF(K126="Insignificant",1,"")))))</f>
        <v/>
      </c>
      <c r="M126" s="77" t="str">
        <f>IF(L126="","",L126+J126)</f>
        <v/>
      </c>
      <c r="N126" s="77" t="str">
        <f>IF(M126="","",IF(M126&lt;5,"Low",IF(AND(M126&gt;4,M126&lt;7),"Moderate",IF(M126=7,"High",IF(M126&gt;7,"Extreme",)))))</f>
        <v/>
      </c>
      <c r="O126" s="83"/>
      <c r="P126" s="88"/>
      <c r="Q126" s="65" t="s">
        <v>176</v>
      </c>
      <c r="R126" s="62"/>
      <c r="S126" s="37"/>
      <c r="T126" s="44" t="str">
        <f t="shared" si="8"/>
        <v/>
      </c>
      <c r="U126" s="37"/>
      <c r="V126" s="39" t="str">
        <f t="shared" si="5"/>
        <v/>
      </c>
      <c r="W126" s="40" t="str">
        <f t="shared" si="6"/>
        <v/>
      </c>
      <c r="X126" s="41" t="str">
        <f t="shared" si="7"/>
        <v/>
      </c>
      <c r="Y126" s="42"/>
      <c r="Z126" s="42"/>
      <c r="AA126" s="42"/>
      <c r="AB126" s="42"/>
      <c r="AC126" s="42"/>
      <c r="AD126" s="43"/>
    </row>
    <row r="127" spans="1:30" ht="18.75">
      <c r="A127" s="97"/>
      <c r="B127" s="89"/>
      <c r="C127" s="78"/>
      <c r="D127" s="78"/>
      <c r="E127" s="36"/>
      <c r="F127" s="91"/>
      <c r="G127" s="83"/>
      <c r="H127" s="91"/>
      <c r="I127" s="83"/>
      <c r="J127" s="78"/>
      <c r="K127" s="83"/>
      <c r="L127" s="78"/>
      <c r="M127" s="78"/>
      <c r="N127" s="78"/>
      <c r="O127" s="83"/>
      <c r="P127" s="86"/>
      <c r="Q127" s="65" t="s">
        <v>177</v>
      </c>
      <c r="R127" s="62"/>
      <c r="S127" s="37"/>
      <c r="T127" s="44" t="str">
        <f t="shared" si="8"/>
        <v/>
      </c>
      <c r="U127" s="37"/>
      <c r="V127" s="39" t="str">
        <f t="shared" si="5"/>
        <v/>
      </c>
      <c r="W127" s="40" t="str">
        <f t="shared" si="6"/>
        <v/>
      </c>
      <c r="X127" s="41" t="str">
        <f t="shared" si="7"/>
        <v/>
      </c>
      <c r="Y127" s="42"/>
      <c r="Z127" s="42"/>
      <c r="AA127" s="42"/>
      <c r="AB127" s="42"/>
      <c r="AC127" s="42"/>
      <c r="AD127" s="43"/>
    </row>
    <row r="128" spans="1:30" ht="18.75">
      <c r="A128" s="97"/>
      <c r="B128" s="89"/>
      <c r="C128" s="78"/>
      <c r="D128" s="78"/>
      <c r="E128" s="36"/>
      <c r="F128" s="91"/>
      <c r="G128" s="83"/>
      <c r="H128" s="91"/>
      <c r="I128" s="83"/>
      <c r="J128" s="78"/>
      <c r="K128" s="83"/>
      <c r="L128" s="78"/>
      <c r="M128" s="78"/>
      <c r="N128" s="78"/>
      <c r="O128" s="83"/>
      <c r="P128" s="86"/>
      <c r="Q128" s="65" t="s">
        <v>178</v>
      </c>
      <c r="R128" s="62"/>
      <c r="S128" s="37"/>
      <c r="T128" s="44" t="str">
        <f t="shared" si="8"/>
        <v/>
      </c>
      <c r="U128" s="37"/>
      <c r="V128" s="39" t="str">
        <f t="shared" si="5"/>
        <v/>
      </c>
      <c r="W128" s="40" t="str">
        <f t="shared" si="6"/>
        <v/>
      </c>
      <c r="X128" s="41" t="str">
        <f t="shared" si="7"/>
        <v/>
      </c>
      <c r="Y128" s="42"/>
      <c r="Z128" s="42"/>
      <c r="AA128" s="42"/>
      <c r="AB128" s="42"/>
      <c r="AC128" s="42"/>
      <c r="AD128" s="43"/>
    </row>
    <row r="129" spans="1:30" ht="18.75">
      <c r="A129" s="97"/>
      <c r="B129" s="89"/>
      <c r="C129" s="78"/>
      <c r="D129" s="78"/>
      <c r="E129" s="36"/>
      <c r="F129" s="91"/>
      <c r="G129" s="83"/>
      <c r="H129" s="91"/>
      <c r="I129" s="83"/>
      <c r="J129" s="78"/>
      <c r="K129" s="83"/>
      <c r="L129" s="78"/>
      <c r="M129" s="78"/>
      <c r="N129" s="78"/>
      <c r="O129" s="83"/>
      <c r="P129" s="86"/>
      <c r="Q129" s="65" t="s">
        <v>179</v>
      </c>
      <c r="R129" s="62"/>
      <c r="S129" s="37"/>
      <c r="T129" s="44" t="str">
        <f t="shared" si="8"/>
        <v/>
      </c>
      <c r="U129" s="37"/>
      <c r="V129" s="39" t="str">
        <f t="shared" si="5"/>
        <v/>
      </c>
      <c r="W129" s="40" t="str">
        <f t="shared" si="6"/>
        <v/>
      </c>
      <c r="X129" s="41" t="str">
        <f t="shared" si="7"/>
        <v/>
      </c>
      <c r="Y129" s="42"/>
      <c r="Z129" s="42"/>
      <c r="AA129" s="42"/>
      <c r="AB129" s="42"/>
      <c r="AC129" s="42"/>
      <c r="AD129" s="43"/>
    </row>
    <row r="130" spans="1:30" ht="18.75">
      <c r="A130" s="97"/>
      <c r="B130" s="90"/>
      <c r="C130" s="79"/>
      <c r="D130" s="79"/>
      <c r="E130" s="36"/>
      <c r="F130" s="92"/>
      <c r="G130" s="84"/>
      <c r="H130" s="92"/>
      <c r="I130" s="84"/>
      <c r="J130" s="79"/>
      <c r="K130" s="84"/>
      <c r="L130" s="79"/>
      <c r="M130" s="79"/>
      <c r="N130" s="79"/>
      <c r="O130" s="84"/>
      <c r="P130" s="87"/>
      <c r="Q130" s="65" t="s">
        <v>180</v>
      </c>
      <c r="R130" s="62"/>
      <c r="S130" s="37"/>
      <c r="T130" s="44" t="str">
        <f t="shared" si="8"/>
        <v/>
      </c>
      <c r="U130" s="37"/>
      <c r="V130" s="39" t="str">
        <f t="shared" si="5"/>
        <v/>
      </c>
      <c r="W130" s="40" t="str">
        <f t="shared" si="6"/>
        <v/>
      </c>
      <c r="X130" s="41" t="str">
        <f t="shared" si="7"/>
        <v/>
      </c>
      <c r="Y130" s="42"/>
      <c r="Z130" s="42"/>
      <c r="AA130" s="42"/>
      <c r="AB130" s="42"/>
      <c r="AC130" s="42"/>
      <c r="AD130" s="43"/>
    </row>
    <row r="131" spans="1:30" ht="18.75">
      <c r="A131" s="97"/>
      <c r="B131" s="89" t="s">
        <v>811</v>
      </c>
      <c r="C131" s="77" t="str">
        <f>IF(F131="Sea level rise and storm surge","SL",IF(F131="Increased flooding","FL",IF(F131="Increased rainfall variability","RV",IF(F131="Increased average temperature","AT",IF(F131="Increase in hot days","HD",IF(F131="Increased fire risk","FR",IF(F131="Increased atmospheric CO2","AC","")))))))</f>
        <v/>
      </c>
      <c r="D131" s="77">
        <v>26</v>
      </c>
      <c r="E131" s="36"/>
      <c r="F131" s="94"/>
      <c r="G131" s="95"/>
      <c r="H131" s="94"/>
      <c r="I131" s="95"/>
      <c r="J131" s="77" t="str">
        <f>IF(I131="Almost Certain",5,IF(I131="likely",4,IF(I131="Possible",3,IF(I131="Unlikely",2,IF(I131="rare",1,"")))))</f>
        <v/>
      </c>
      <c r="K131" s="95"/>
      <c r="L131" s="77" t="str">
        <f>IF(K131="Catastrophic",5,IF(K131="Major",4,IF(K131="Moderate",3,IF(K131="Minor",2,IF(K131="Insignificant",1,"")))))</f>
        <v/>
      </c>
      <c r="M131" s="77" t="str">
        <f>IF(L131="","",L131+J131)</f>
        <v/>
      </c>
      <c r="N131" s="77" t="str">
        <f>IF(M131="","",IF(M131&lt;5,"Low",IF(AND(M131&gt;4,M131&lt;7),"Moderate",IF(M131=7,"High",IF(M131&gt;7,"Extreme",)))))</f>
        <v/>
      </c>
      <c r="O131" s="83"/>
      <c r="P131" s="88"/>
      <c r="Q131" s="65" t="s">
        <v>181</v>
      </c>
      <c r="R131" s="62"/>
      <c r="S131" s="37"/>
      <c r="T131" s="44" t="str">
        <f t="shared" si="8"/>
        <v/>
      </c>
      <c r="U131" s="37"/>
      <c r="V131" s="39" t="str">
        <f t="shared" si="5"/>
        <v/>
      </c>
      <c r="W131" s="40" t="str">
        <f t="shared" si="6"/>
        <v/>
      </c>
      <c r="X131" s="41" t="str">
        <f t="shared" si="7"/>
        <v/>
      </c>
      <c r="Y131" s="42"/>
      <c r="Z131" s="42"/>
      <c r="AA131" s="42"/>
      <c r="AB131" s="42"/>
      <c r="AC131" s="42"/>
      <c r="AD131" s="43"/>
    </row>
    <row r="132" spans="1:30" ht="18.75">
      <c r="A132" s="97"/>
      <c r="B132" s="89"/>
      <c r="C132" s="78"/>
      <c r="D132" s="78"/>
      <c r="E132" s="36"/>
      <c r="F132" s="91"/>
      <c r="G132" s="83"/>
      <c r="H132" s="91"/>
      <c r="I132" s="83"/>
      <c r="J132" s="78"/>
      <c r="K132" s="83"/>
      <c r="L132" s="78"/>
      <c r="M132" s="78"/>
      <c r="N132" s="78"/>
      <c r="O132" s="83"/>
      <c r="P132" s="86"/>
      <c r="Q132" s="65" t="s">
        <v>182</v>
      </c>
      <c r="R132" s="62"/>
      <c r="S132" s="37"/>
      <c r="T132" s="44" t="str">
        <f t="shared" si="8"/>
        <v/>
      </c>
      <c r="U132" s="37"/>
      <c r="V132" s="39" t="str">
        <f t="shared" si="5"/>
        <v/>
      </c>
      <c r="W132" s="40" t="str">
        <f t="shared" si="6"/>
        <v/>
      </c>
      <c r="X132" s="41" t="str">
        <f t="shared" si="7"/>
        <v/>
      </c>
      <c r="Y132" s="42"/>
      <c r="Z132" s="42"/>
      <c r="AA132" s="42"/>
      <c r="AB132" s="42"/>
      <c r="AC132" s="42"/>
      <c r="AD132" s="43"/>
    </row>
    <row r="133" spans="1:30" ht="18.75">
      <c r="A133" s="97"/>
      <c r="B133" s="89"/>
      <c r="C133" s="78"/>
      <c r="D133" s="78"/>
      <c r="E133" s="36"/>
      <c r="F133" s="91"/>
      <c r="G133" s="83"/>
      <c r="H133" s="91"/>
      <c r="I133" s="83"/>
      <c r="J133" s="78"/>
      <c r="K133" s="83"/>
      <c r="L133" s="78"/>
      <c r="M133" s="78"/>
      <c r="N133" s="78"/>
      <c r="O133" s="83"/>
      <c r="P133" s="86"/>
      <c r="Q133" s="65" t="s">
        <v>183</v>
      </c>
      <c r="R133" s="62"/>
      <c r="S133" s="37"/>
      <c r="T133" s="44" t="str">
        <f t="shared" si="8"/>
        <v/>
      </c>
      <c r="U133" s="37"/>
      <c r="V133" s="39" t="str">
        <f t="shared" si="5"/>
        <v/>
      </c>
      <c r="W133" s="40" t="str">
        <f t="shared" si="6"/>
        <v/>
      </c>
      <c r="X133" s="41" t="str">
        <f t="shared" si="7"/>
        <v/>
      </c>
      <c r="Y133" s="42"/>
      <c r="Z133" s="42"/>
      <c r="AA133" s="42"/>
      <c r="AB133" s="42"/>
      <c r="AC133" s="42"/>
      <c r="AD133" s="43"/>
    </row>
    <row r="134" spans="1:30" ht="18.75">
      <c r="A134" s="97"/>
      <c r="B134" s="89"/>
      <c r="C134" s="78"/>
      <c r="D134" s="78"/>
      <c r="E134" s="36"/>
      <c r="F134" s="91"/>
      <c r="G134" s="83"/>
      <c r="H134" s="91"/>
      <c r="I134" s="83"/>
      <c r="J134" s="78"/>
      <c r="K134" s="83"/>
      <c r="L134" s="78"/>
      <c r="M134" s="78"/>
      <c r="N134" s="78"/>
      <c r="O134" s="83"/>
      <c r="P134" s="86"/>
      <c r="Q134" s="65" t="s">
        <v>184</v>
      </c>
      <c r="R134" s="62"/>
      <c r="S134" s="37"/>
      <c r="T134" s="44" t="str">
        <f t="shared" si="8"/>
        <v/>
      </c>
      <c r="U134" s="37"/>
      <c r="V134" s="39" t="str">
        <f t="shared" si="5"/>
        <v/>
      </c>
      <c r="W134" s="40" t="str">
        <f t="shared" si="6"/>
        <v/>
      </c>
      <c r="X134" s="41" t="str">
        <f t="shared" si="7"/>
        <v/>
      </c>
      <c r="Y134" s="42"/>
      <c r="Z134" s="42"/>
      <c r="AA134" s="42"/>
      <c r="AB134" s="42"/>
      <c r="AC134" s="42"/>
      <c r="AD134" s="43"/>
    </row>
    <row r="135" spans="1:30" ht="18.75">
      <c r="A135" s="97"/>
      <c r="B135" s="90"/>
      <c r="C135" s="79"/>
      <c r="D135" s="79"/>
      <c r="E135" s="36"/>
      <c r="F135" s="92"/>
      <c r="G135" s="84"/>
      <c r="H135" s="92"/>
      <c r="I135" s="84"/>
      <c r="J135" s="79"/>
      <c r="K135" s="84"/>
      <c r="L135" s="79"/>
      <c r="M135" s="79"/>
      <c r="N135" s="79"/>
      <c r="O135" s="84"/>
      <c r="P135" s="87"/>
      <c r="Q135" s="65" t="s">
        <v>185</v>
      </c>
      <c r="R135" s="62"/>
      <c r="S135" s="37"/>
      <c r="T135" s="44" t="str">
        <f t="shared" si="8"/>
        <v/>
      </c>
      <c r="U135" s="37"/>
      <c r="V135" s="39" t="str">
        <f t="shared" si="5"/>
        <v/>
      </c>
      <c r="W135" s="40" t="str">
        <f t="shared" si="6"/>
        <v/>
      </c>
      <c r="X135" s="41" t="str">
        <f t="shared" si="7"/>
        <v/>
      </c>
      <c r="Y135" s="42"/>
      <c r="Z135" s="42"/>
      <c r="AA135" s="42"/>
      <c r="AB135" s="42"/>
      <c r="AC135" s="42"/>
      <c r="AD135" s="43"/>
    </row>
    <row r="136" spans="1:30" ht="18.75">
      <c r="A136" s="97"/>
      <c r="B136" s="89" t="s">
        <v>812</v>
      </c>
      <c r="C136" s="77" t="str">
        <f>IF(F136="Sea level rise and storm surge","SL",IF(F136="Increased flooding","FL",IF(F136="Increased rainfall variability","RV",IF(F136="Increased average temperature","AT",IF(F136="Increase in hot days","HD",IF(F136="Increased fire risk","FR",IF(F136="Increased atmospheric CO2","AC","")))))))</f>
        <v/>
      </c>
      <c r="D136" s="77">
        <v>27</v>
      </c>
      <c r="E136" s="36"/>
      <c r="F136" s="94"/>
      <c r="G136" s="95"/>
      <c r="H136" s="94"/>
      <c r="I136" s="95"/>
      <c r="J136" s="77" t="str">
        <f>IF(I136="Almost Certain",5,IF(I136="likely",4,IF(I136="Possible",3,IF(I136="Unlikely",2,IF(I136="rare",1,"")))))</f>
        <v/>
      </c>
      <c r="K136" s="95"/>
      <c r="L136" s="77" t="str">
        <f>IF(K136="Catastrophic",5,IF(K136="Major",4,IF(K136="Moderate",3,IF(K136="Minor",2,IF(K136="Insignificant",1,"")))))</f>
        <v/>
      </c>
      <c r="M136" s="77" t="str">
        <f>IF(L136="","",L136+J136)</f>
        <v/>
      </c>
      <c r="N136" s="77" t="str">
        <f>IF(M136="","",IF(M136&lt;5,"Low",IF(AND(M136&gt;4,M136&lt;7),"Moderate",IF(M136=7,"High",IF(M136&gt;7,"Extreme",)))))</f>
        <v/>
      </c>
      <c r="O136" s="83"/>
      <c r="P136" s="88"/>
      <c r="Q136" s="65" t="s">
        <v>186</v>
      </c>
      <c r="R136" s="62"/>
      <c r="S136" s="37"/>
      <c r="T136" s="44" t="str">
        <f t="shared" si="8"/>
        <v/>
      </c>
      <c r="U136" s="37"/>
      <c r="V136" s="39" t="str">
        <f aca="true" t="shared" si="9" ref="V136:V199">IF(U136="Catastrophic",5,IF(U136="Major",4,IF(U136="Moderate",3,IF(U136="Minor",2,IF(U136="Insignificant",1,"")))))</f>
        <v/>
      </c>
      <c r="W136" s="40" t="str">
        <f aca="true" t="shared" si="10" ref="W136:W199">IF(V136="","",V136+T136)</f>
        <v/>
      </c>
      <c r="X136" s="41" t="str">
        <f aca="true" t="shared" si="11" ref="X136:X199">IF(W136="","",IF(W136&lt;5,"Low",IF(AND(W136&gt;4,W136&lt;7),"Moderate",IF(W136=7,"High",IF(W136&gt;7,"Extreme",)))))</f>
        <v/>
      </c>
      <c r="Y136" s="42"/>
      <c r="Z136" s="42"/>
      <c r="AA136" s="42"/>
      <c r="AB136" s="42"/>
      <c r="AC136" s="42"/>
      <c r="AD136" s="43"/>
    </row>
    <row r="137" spans="1:30" ht="18.75">
      <c r="A137" s="97"/>
      <c r="B137" s="89"/>
      <c r="C137" s="78"/>
      <c r="D137" s="78"/>
      <c r="E137" s="36"/>
      <c r="F137" s="91"/>
      <c r="G137" s="83"/>
      <c r="H137" s="91"/>
      <c r="I137" s="83"/>
      <c r="J137" s="78"/>
      <c r="K137" s="83"/>
      <c r="L137" s="78"/>
      <c r="M137" s="78"/>
      <c r="N137" s="78"/>
      <c r="O137" s="83"/>
      <c r="P137" s="86"/>
      <c r="Q137" s="65" t="s">
        <v>187</v>
      </c>
      <c r="R137" s="62"/>
      <c r="S137" s="37"/>
      <c r="T137" s="44" t="str">
        <f t="shared" si="8"/>
        <v/>
      </c>
      <c r="U137" s="37"/>
      <c r="V137" s="39" t="str">
        <f t="shared" si="9"/>
        <v/>
      </c>
      <c r="W137" s="40" t="str">
        <f t="shared" si="10"/>
        <v/>
      </c>
      <c r="X137" s="41" t="str">
        <f t="shared" si="11"/>
        <v/>
      </c>
      <c r="Y137" s="42"/>
      <c r="Z137" s="42"/>
      <c r="AA137" s="42"/>
      <c r="AB137" s="42"/>
      <c r="AC137" s="42"/>
      <c r="AD137" s="43"/>
    </row>
    <row r="138" spans="1:30" ht="18.75">
      <c r="A138" s="97"/>
      <c r="B138" s="89"/>
      <c r="C138" s="78"/>
      <c r="D138" s="78"/>
      <c r="E138" s="36"/>
      <c r="F138" s="91"/>
      <c r="G138" s="83"/>
      <c r="H138" s="91"/>
      <c r="I138" s="83"/>
      <c r="J138" s="78"/>
      <c r="K138" s="83"/>
      <c r="L138" s="78"/>
      <c r="M138" s="78"/>
      <c r="N138" s="78"/>
      <c r="O138" s="83"/>
      <c r="P138" s="86"/>
      <c r="Q138" s="65" t="s">
        <v>188</v>
      </c>
      <c r="R138" s="62"/>
      <c r="S138" s="37"/>
      <c r="T138" s="44" t="str">
        <f t="shared" si="8"/>
        <v/>
      </c>
      <c r="U138" s="37"/>
      <c r="V138" s="39" t="str">
        <f t="shared" si="9"/>
        <v/>
      </c>
      <c r="W138" s="40" t="str">
        <f t="shared" si="10"/>
        <v/>
      </c>
      <c r="X138" s="41" t="str">
        <f t="shared" si="11"/>
        <v/>
      </c>
      <c r="Y138" s="42"/>
      <c r="Z138" s="42"/>
      <c r="AA138" s="42"/>
      <c r="AB138" s="42"/>
      <c r="AC138" s="42"/>
      <c r="AD138" s="43"/>
    </row>
    <row r="139" spans="1:30" ht="18.75">
      <c r="A139" s="97"/>
      <c r="B139" s="89"/>
      <c r="C139" s="78"/>
      <c r="D139" s="78"/>
      <c r="E139" s="36"/>
      <c r="F139" s="91"/>
      <c r="G139" s="83"/>
      <c r="H139" s="91"/>
      <c r="I139" s="83"/>
      <c r="J139" s="78"/>
      <c r="K139" s="83"/>
      <c r="L139" s="78"/>
      <c r="M139" s="78"/>
      <c r="N139" s="78"/>
      <c r="O139" s="83"/>
      <c r="P139" s="86"/>
      <c r="Q139" s="65" t="s">
        <v>189</v>
      </c>
      <c r="R139" s="62"/>
      <c r="S139" s="37"/>
      <c r="T139" s="44" t="str">
        <f t="shared" si="8"/>
        <v/>
      </c>
      <c r="U139" s="37"/>
      <c r="V139" s="39" t="str">
        <f t="shared" si="9"/>
        <v/>
      </c>
      <c r="W139" s="40" t="str">
        <f t="shared" si="10"/>
        <v/>
      </c>
      <c r="X139" s="41" t="str">
        <f t="shared" si="11"/>
        <v/>
      </c>
      <c r="Y139" s="42"/>
      <c r="Z139" s="42"/>
      <c r="AA139" s="42"/>
      <c r="AB139" s="42"/>
      <c r="AC139" s="42"/>
      <c r="AD139" s="43"/>
    </row>
    <row r="140" spans="1:30" ht="18.75">
      <c r="A140" s="97"/>
      <c r="B140" s="90"/>
      <c r="C140" s="79"/>
      <c r="D140" s="79"/>
      <c r="E140" s="36"/>
      <c r="F140" s="92"/>
      <c r="G140" s="84"/>
      <c r="H140" s="92"/>
      <c r="I140" s="84"/>
      <c r="J140" s="79"/>
      <c r="K140" s="84"/>
      <c r="L140" s="79"/>
      <c r="M140" s="79"/>
      <c r="N140" s="79"/>
      <c r="O140" s="84"/>
      <c r="P140" s="87"/>
      <c r="Q140" s="65" t="s">
        <v>190</v>
      </c>
      <c r="R140" s="62"/>
      <c r="S140" s="37"/>
      <c r="T140" s="44" t="str">
        <f t="shared" si="8"/>
        <v/>
      </c>
      <c r="U140" s="37"/>
      <c r="V140" s="39" t="str">
        <f t="shared" si="9"/>
        <v/>
      </c>
      <c r="W140" s="40" t="str">
        <f t="shared" si="10"/>
        <v/>
      </c>
      <c r="X140" s="41" t="str">
        <f t="shared" si="11"/>
        <v/>
      </c>
      <c r="Y140" s="42"/>
      <c r="Z140" s="42"/>
      <c r="AA140" s="42"/>
      <c r="AB140" s="42"/>
      <c r="AC140" s="42"/>
      <c r="AD140" s="43"/>
    </row>
    <row r="141" spans="1:30" ht="21.95" customHeight="1">
      <c r="A141" s="97"/>
      <c r="B141" s="89" t="s">
        <v>813</v>
      </c>
      <c r="C141" s="77" t="str">
        <f>IF(F141="Sea level rise and storm surge","SL",IF(F141="Increased flooding","FL",IF(F141="Increased rainfall variability","RV",IF(F141="Increased average temperature","AT",IF(F141="Increase in hot days","HD",IF(F141="Increased fire risk","FR",IF(F141="Increased atmospheric CO2","AC","")))))))</f>
        <v/>
      </c>
      <c r="D141" s="77">
        <v>28</v>
      </c>
      <c r="E141" s="36"/>
      <c r="F141" s="94"/>
      <c r="G141" s="95"/>
      <c r="H141" s="94"/>
      <c r="I141" s="95"/>
      <c r="J141" s="77" t="str">
        <f>IF(I141="Almost Certain",5,IF(I141="likely",4,IF(I141="Possible",3,IF(I141="Unlikely",2,IF(I141="rare",1,"")))))</f>
        <v/>
      </c>
      <c r="K141" s="95"/>
      <c r="L141" s="77" t="str">
        <f>IF(K141="Catastrophic",5,IF(K141="Major",4,IF(K141="Moderate",3,IF(K141="Minor",2,IF(K141="Insignificant",1,"")))))</f>
        <v/>
      </c>
      <c r="M141" s="77" t="str">
        <f>IF(L141="","",L141+J141)</f>
        <v/>
      </c>
      <c r="N141" s="77" t="str">
        <f>IF(M141="","",IF(M141&lt;5,"Low",IF(AND(M141&gt;4,M141&lt;7),"Moderate",IF(M141=7,"High",IF(M141&gt;7,"Extreme",)))))</f>
        <v/>
      </c>
      <c r="O141" s="83"/>
      <c r="P141" s="88"/>
      <c r="Q141" s="65" t="s">
        <v>191</v>
      </c>
      <c r="R141" s="62"/>
      <c r="S141" s="37"/>
      <c r="T141" s="44" t="str">
        <f t="shared" si="8"/>
        <v/>
      </c>
      <c r="U141" s="37"/>
      <c r="V141" s="39" t="str">
        <f t="shared" si="9"/>
        <v/>
      </c>
      <c r="W141" s="40" t="str">
        <f t="shared" si="10"/>
        <v/>
      </c>
      <c r="X141" s="41" t="str">
        <f t="shared" si="11"/>
        <v/>
      </c>
      <c r="Y141" s="42"/>
      <c r="Z141" s="42"/>
      <c r="AA141" s="42"/>
      <c r="AB141" s="42"/>
      <c r="AC141" s="42"/>
      <c r="AD141" s="43"/>
    </row>
    <row r="142" spans="1:30" ht="21.95" customHeight="1">
      <c r="A142" s="97"/>
      <c r="B142" s="89"/>
      <c r="C142" s="78"/>
      <c r="D142" s="78"/>
      <c r="E142" s="36"/>
      <c r="F142" s="91"/>
      <c r="G142" s="83"/>
      <c r="H142" s="91"/>
      <c r="I142" s="83"/>
      <c r="J142" s="78"/>
      <c r="K142" s="83"/>
      <c r="L142" s="78"/>
      <c r="M142" s="78"/>
      <c r="N142" s="78"/>
      <c r="O142" s="83"/>
      <c r="P142" s="86"/>
      <c r="Q142" s="65" t="s">
        <v>192</v>
      </c>
      <c r="R142" s="62"/>
      <c r="S142" s="37"/>
      <c r="T142" s="44" t="str">
        <f t="shared" si="8"/>
        <v/>
      </c>
      <c r="U142" s="37"/>
      <c r="V142" s="39" t="str">
        <f t="shared" si="9"/>
        <v/>
      </c>
      <c r="W142" s="40" t="str">
        <f t="shared" si="10"/>
        <v/>
      </c>
      <c r="X142" s="41" t="str">
        <f t="shared" si="11"/>
        <v/>
      </c>
      <c r="Y142" s="42"/>
      <c r="Z142" s="42"/>
      <c r="AA142" s="42"/>
      <c r="AB142" s="42"/>
      <c r="AC142" s="42"/>
      <c r="AD142" s="43"/>
    </row>
    <row r="143" spans="1:30" ht="21.95" customHeight="1">
      <c r="A143" s="97"/>
      <c r="B143" s="89"/>
      <c r="C143" s="78"/>
      <c r="D143" s="78"/>
      <c r="E143" s="36"/>
      <c r="F143" s="91"/>
      <c r="G143" s="83"/>
      <c r="H143" s="91"/>
      <c r="I143" s="83"/>
      <c r="J143" s="78"/>
      <c r="K143" s="83"/>
      <c r="L143" s="78"/>
      <c r="M143" s="78"/>
      <c r="N143" s="78"/>
      <c r="O143" s="83"/>
      <c r="P143" s="86"/>
      <c r="Q143" s="65" t="s">
        <v>193</v>
      </c>
      <c r="R143" s="62"/>
      <c r="S143" s="37"/>
      <c r="T143" s="44" t="str">
        <f t="shared" si="8"/>
        <v/>
      </c>
      <c r="U143" s="37"/>
      <c r="V143" s="39" t="str">
        <f t="shared" si="9"/>
        <v/>
      </c>
      <c r="W143" s="40" t="str">
        <f t="shared" si="10"/>
        <v/>
      </c>
      <c r="X143" s="41" t="str">
        <f t="shared" si="11"/>
        <v/>
      </c>
      <c r="Y143" s="42"/>
      <c r="Z143" s="42"/>
      <c r="AA143" s="42"/>
      <c r="AB143" s="42"/>
      <c r="AC143" s="42"/>
      <c r="AD143" s="43"/>
    </row>
    <row r="144" spans="1:30" ht="21.95" customHeight="1">
      <c r="A144" s="97"/>
      <c r="B144" s="89"/>
      <c r="C144" s="78"/>
      <c r="D144" s="78"/>
      <c r="E144" s="36"/>
      <c r="F144" s="91"/>
      <c r="G144" s="83"/>
      <c r="H144" s="91"/>
      <c r="I144" s="83"/>
      <c r="J144" s="78"/>
      <c r="K144" s="83"/>
      <c r="L144" s="78"/>
      <c r="M144" s="78"/>
      <c r="N144" s="78"/>
      <c r="O144" s="83"/>
      <c r="P144" s="86"/>
      <c r="Q144" s="65" t="s">
        <v>194</v>
      </c>
      <c r="R144" s="62"/>
      <c r="S144" s="37"/>
      <c r="T144" s="44" t="str">
        <f t="shared" si="8"/>
        <v/>
      </c>
      <c r="U144" s="37"/>
      <c r="V144" s="39" t="str">
        <f t="shared" si="9"/>
        <v/>
      </c>
      <c r="W144" s="40" t="str">
        <f t="shared" si="10"/>
        <v/>
      </c>
      <c r="X144" s="41" t="str">
        <f t="shared" si="11"/>
        <v/>
      </c>
      <c r="Y144" s="42"/>
      <c r="Z144" s="42"/>
      <c r="AA144" s="42"/>
      <c r="AB144" s="42"/>
      <c r="AC144" s="42"/>
      <c r="AD144" s="43"/>
    </row>
    <row r="145" spans="1:30" ht="21.95" customHeight="1">
      <c r="A145" s="97"/>
      <c r="B145" s="90"/>
      <c r="C145" s="79"/>
      <c r="D145" s="79"/>
      <c r="E145" s="36"/>
      <c r="F145" s="92"/>
      <c r="G145" s="84"/>
      <c r="H145" s="92"/>
      <c r="I145" s="84"/>
      <c r="J145" s="79"/>
      <c r="K145" s="84"/>
      <c r="L145" s="79"/>
      <c r="M145" s="79"/>
      <c r="N145" s="79"/>
      <c r="O145" s="84"/>
      <c r="P145" s="87"/>
      <c r="Q145" s="65" t="s">
        <v>195</v>
      </c>
      <c r="R145" s="62"/>
      <c r="S145" s="37"/>
      <c r="T145" s="44" t="str">
        <f t="shared" si="8"/>
        <v/>
      </c>
      <c r="U145" s="37"/>
      <c r="V145" s="39" t="str">
        <f t="shared" si="9"/>
        <v/>
      </c>
      <c r="W145" s="40" t="str">
        <f t="shared" si="10"/>
        <v/>
      </c>
      <c r="X145" s="41" t="str">
        <f t="shared" si="11"/>
        <v/>
      </c>
      <c r="Y145" s="42"/>
      <c r="Z145" s="42"/>
      <c r="AA145" s="42"/>
      <c r="AB145" s="42"/>
      <c r="AC145" s="42"/>
      <c r="AD145" s="43"/>
    </row>
    <row r="146" spans="1:30" ht="21.95" customHeight="1">
      <c r="A146" s="97"/>
      <c r="B146" s="89" t="s">
        <v>814</v>
      </c>
      <c r="C146" s="77" t="str">
        <f>IF(F146="Sea level rise and storm surge","SL",IF(F146="Increased flooding","FL",IF(F146="Increased rainfall variability","RV",IF(F146="Increased average temperature","AT",IF(F146="Increase in hot days","HD",IF(F146="Increased fire risk","FR",IF(F146="Increased atmospheric CO2","AC","")))))))</f>
        <v/>
      </c>
      <c r="D146" s="77">
        <v>29</v>
      </c>
      <c r="E146" s="36"/>
      <c r="F146" s="94"/>
      <c r="G146" s="95"/>
      <c r="H146" s="94"/>
      <c r="I146" s="95"/>
      <c r="J146" s="77" t="str">
        <f>IF(I146="Almost Certain",5,IF(I146="likely",4,IF(I146="Possible",3,IF(I146="Unlikely",2,IF(I146="rare",1,"")))))</f>
        <v/>
      </c>
      <c r="K146" s="95"/>
      <c r="L146" s="77" t="str">
        <f>IF(K146="Catastrophic",5,IF(K146="Major",4,IF(K146="Moderate",3,IF(K146="Minor",2,IF(K146="Insignificant",1,"")))))</f>
        <v/>
      </c>
      <c r="M146" s="77" t="str">
        <f>IF(L146="","",L146+J146)</f>
        <v/>
      </c>
      <c r="N146" s="77" t="str">
        <f>IF(M146="","",IF(M146&lt;5,"Low",IF(AND(M146&gt;4,M146&lt;7),"Moderate",IF(M146=7,"High",IF(M146&gt;7,"Extreme",)))))</f>
        <v/>
      </c>
      <c r="O146" s="83"/>
      <c r="P146" s="88"/>
      <c r="Q146" s="65" t="s">
        <v>196</v>
      </c>
      <c r="R146" s="62"/>
      <c r="S146" s="37"/>
      <c r="T146" s="44" t="str">
        <f t="shared" si="8"/>
        <v/>
      </c>
      <c r="U146" s="37"/>
      <c r="V146" s="39" t="str">
        <f t="shared" si="9"/>
        <v/>
      </c>
      <c r="W146" s="40" t="str">
        <f t="shared" si="10"/>
        <v/>
      </c>
      <c r="X146" s="41" t="str">
        <f t="shared" si="11"/>
        <v/>
      </c>
      <c r="Y146" s="42"/>
      <c r="Z146" s="42"/>
      <c r="AA146" s="42"/>
      <c r="AB146" s="42"/>
      <c r="AC146" s="42"/>
      <c r="AD146" s="43"/>
    </row>
    <row r="147" spans="1:30" ht="21.95" customHeight="1">
      <c r="A147" s="97"/>
      <c r="B147" s="89"/>
      <c r="C147" s="78"/>
      <c r="D147" s="78"/>
      <c r="E147" s="36"/>
      <c r="F147" s="91"/>
      <c r="G147" s="83"/>
      <c r="H147" s="91"/>
      <c r="I147" s="83"/>
      <c r="J147" s="78"/>
      <c r="K147" s="83"/>
      <c r="L147" s="78"/>
      <c r="M147" s="78"/>
      <c r="N147" s="78"/>
      <c r="O147" s="83"/>
      <c r="P147" s="86"/>
      <c r="Q147" s="65" t="s">
        <v>197</v>
      </c>
      <c r="R147" s="62"/>
      <c r="S147" s="37"/>
      <c r="T147" s="44" t="str">
        <f t="shared" si="8"/>
        <v/>
      </c>
      <c r="U147" s="37"/>
      <c r="V147" s="39" t="str">
        <f t="shared" si="9"/>
        <v/>
      </c>
      <c r="W147" s="40" t="str">
        <f t="shared" si="10"/>
        <v/>
      </c>
      <c r="X147" s="41" t="str">
        <f t="shared" si="11"/>
        <v/>
      </c>
      <c r="Y147" s="42"/>
      <c r="Z147" s="42"/>
      <c r="AA147" s="42"/>
      <c r="AB147" s="42"/>
      <c r="AC147" s="42"/>
      <c r="AD147" s="43"/>
    </row>
    <row r="148" spans="1:30" ht="21.95" customHeight="1">
      <c r="A148" s="97"/>
      <c r="B148" s="89"/>
      <c r="C148" s="78"/>
      <c r="D148" s="78"/>
      <c r="E148" s="36"/>
      <c r="F148" s="91"/>
      <c r="G148" s="83"/>
      <c r="H148" s="91"/>
      <c r="I148" s="83"/>
      <c r="J148" s="78"/>
      <c r="K148" s="83"/>
      <c r="L148" s="78"/>
      <c r="M148" s="78"/>
      <c r="N148" s="78"/>
      <c r="O148" s="83"/>
      <c r="P148" s="86"/>
      <c r="Q148" s="65" t="s">
        <v>198</v>
      </c>
      <c r="R148" s="62"/>
      <c r="S148" s="37"/>
      <c r="T148" s="44" t="str">
        <f t="shared" si="8"/>
        <v/>
      </c>
      <c r="U148" s="37"/>
      <c r="V148" s="39" t="str">
        <f t="shared" si="9"/>
        <v/>
      </c>
      <c r="W148" s="40" t="str">
        <f t="shared" si="10"/>
        <v/>
      </c>
      <c r="X148" s="41" t="str">
        <f t="shared" si="11"/>
        <v/>
      </c>
      <c r="Y148" s="42"/>
      <c r="Z148" s="42"/>
      <c r="AA148" s="42"/>
      <c r="AB148" s="42"/>
      <c r="AC148" s="42"/>
      <c r="AD148" s="43"/>
    </row>
    <row r="149" spans="1:30" ht="21.95" customHeight="1">
      <c r="A149" s="97"/>
      <c r="B149" s="89"/>
      <c r="C149" s="78"/>
      <c r="D149" s="78"/>
      <c r="E149" s="36"/>
      <c r="F149" s="91"/>
      <c r="G149" s="83"/>
      <c r="H149" s="91"/>
      <c r="I149" s="83"/>
      <c r="J149" s="78"/>
      <c r="K149" s="83"/>
      <c r="L149" s="78"/>
      <c r="M149" s="78"/>
      <c r="N149" s="78"/>
      <c r="O149" s="83"/>
      <c r="P149" s="86"/>
      <c r="Q149" s="65" t="s">
        <v>199</v>
      </c>
      <c r="R149" s="62"/>
      <c r="S149" s="37"/>
      <c r="T149" s="44" t="str">
        <f t="shared" si="8"/>
        <v/>
      </c>
      <c r="U149" s="37"/>
      <c r="V149" s="39" t="str">
        <f t="shared" si="9"/>
        <v/>
      </c>
      <c r="W149" s="40" t="str">
        <f t="shared" si="10"/>
        <v/>
      </c>
      <c r="X149" s="41" t="str">
        <f t="shared" si="11"/>
        <v/>
      </c>
      <c r="Y149" s="42"/>
      <c r="Z149" s="42"/>
      <c r="AA149" s="42"/>
      <c r="AB149" s="42"/>
      <c r="AC149" s="42"/>
      <c r="AD149" s="43"/>
    </row>
    <row r="150" spans="1:30" ht="21.95" customHeight="1">
      <c r="A150" s="97"/>
      <c r="B150" s="90"/>
      <c r="C150" s="79"/>
      <c r="D150" s="79"/>
      <c r="E150" s="36"/>
      <c r="F150" s="92"/>
      <c r="G150" s="84"/>
      <c r="H150" s="92"/>
      <c r="I150" s="84"/>
      <c r="J150" s="79"/>
      <c r="K150" s="84"/>
      <c r="L150" s="79"/>
      <c r="M150" s="79"/>
      <c r="N150" s="79"/>
      <c r="O150" s="84"/>
      <c r="P150" s="87"/>
      <c r="Q150" s="65" t="s">
        <v>200</v>
      </c>
      <c r="R150" s="62"/>
      <c r="S150" s="37"/>
      <c r="T150" s="44" t="str">
        <f aca="true" t="shared" si="12" ref="T150:T213">IF(S150="Almost Certain",5,IF(S150="likely",4,IF(S150="Possible",3,IF(S150="Unlikely",2,IF(S150="rare",1,"")))))</f>
        <v/>
      </c>
      <c r="U150" s="37"/>
      <c r="V150" s="39" t="str">
        <f t="shared" si="9"/>
        <v/>
      </c>
      <c r="W150" s="40" t="str">
        <f t="shared" si="10"/>
        <v/>
      </c>
      <c r="X150" s="41" t="str">
        <f t="shared" si="11"/>
        <v/>
      </c>
      <c r="Y150" s="42"/>
      <c r="Z150" s="42"/>
      <c r="AA150" s="42"/>
      <c r="AB150" s="42"/>
      <c r="AC150" s="42"/>
      <c r="AD150" s="43"/>
    </row>
    <row r="151" spans="1:30" ht="21.95" customHeight="1">
      <c r="A151" s="97"/>
      <c r="B151" s="89" t="s">
        <v>815</v>
      </c>
      <c r="C151" s="77" t="str">
        <f>IF(F151="Sea level rise and storm surge","SL",IF(F151="Increased flooding","FL",IF(F151="Increased rainfall variability","RV",IF(F151="Increased average temperature","AT",IF(F151="Increase in hot days","HD",IF(F151="Increased fire risk","FR",IF(F151="Increased atmospheric CO2","AC","")))))))</f>
        <v/>
      </c>
      <c r="D151" s="77">
        <v>30</v>
      </c>
      <c r="E151" s="36"/>
      <c r="F151" s="94"/>
      <c r="G151" s="95"/>
      <c r="H151" s="94"/>
      <c r="I151" s="95"/>
      <c r="J151" s="77" t="str">
        <f>IF(I151="Almost Certain",5,IF(I151="likely",4,IF(I151="Possible",3,IF(I151="Unlikely",2,IF(I151="rare",1,"")))))</f>
        <v/>
      </c>
      <c r="K151" s="95"/>
      <c r="L151" s="77" t="str">
        <f>IF(K151="Catastrophic",5,IF(K151="Major",4,IF(K151="Moderate",3,IF(K151="Minor",2,IF(K151="Insignificant",1,"")))))</f>
        <v/>
      </c>
      <c r="M151" s="77" t="str">
        <f>IF(L151="","",L151+J151)</f>
        <v/>
      </c>
      <c r="N151" s="77" t="str">
        <f>IF(M151="","",IF(M151&lt;5,"Low",IF(AND(M151&gt;4,M151&lt;7),"Moderate",IF(M151=7,"High",IF(M151&gt;7,"Extreme",)))))</f>
        <v/>
      </c>
      <c r="O151" s="83"/>
      <c r="P151" s="88"/>
      <c r="Q151" s="65" t="s">
        <v>201</v>
      </c>
      <c r="R151" s="62"/>
      <c r="S151" s="37"/>
      <c r="T151" s="44" t="str">
        <f t="shared" si="12"/>
        <v/>
      </c>
      <c r="U151" s="37"/>
      <c r="V151" s="39" t="str">
        <f t="shared" si="9"/>
        <v/>
      </c>
      <c r="W151" s="40" t="str">
        <f t="shared" si="10"/>
        <v/>
      </c>
      <c r="X151" s="41" t="str">
        <f t="shared" si="11"/>
        <v/>
      </c>
      <c r="Y151" s="42"/>
      <c r="Z151" s="42"/>
      <c r="AA151" s="42"/>
      <c r="AB151" s="42"/>
      <c r="AC151" s="42"/>
      <c r="AD151" s="43"/>
    </row>
    <row r="152" spans="1:30" ht="21.95" customHeight="1">
      <c r="A152" s="97"/>
      <c r="B152" s="89"/>
      <c r="C152" s="78"/>
      <c r="D152" s="78"/>
      <c r="E152" s="36"/>
      <c r="F152" s="91"/>
      <c r="G152" s="83"/>
      <c r="H152" s="91"/>
      <c r="I152" s="83"/>
      <c r="J152" s="78"/>
      <c r="K152" s="83"/>
      <c r="L152" s="78"/>
      <c r="M152" s="78"/>
      <c r="N152" s="78"/>
      <c r="O152" s="83"/>
      <c r="P152" s="86"/>
      <c r="Q152" s="65" t="s">
        <v>202</v>
      </c>
      <c r="R152" s="62"/>
      <c r="S152" s="37"/>
      <c r="T152" s="44" t="str">
        <f t="shared" si="12"/>
        <v/>
      </c>
      <c r="U152" s="37"/>
      <c r="V152" s="39" t="str">
        <f t="shared" si="9"/>
        <v/>
      </c>
      <c r="W152" s="40" t="str">
        <f t="shared" si="10"/>
        <v/>
      </c>
      <c r="X152" s="41" t="str">
        <f t="shared" si="11"/>
        <v/>
      </c>
      <c r="Y152" s="42"/>
      <c r="Z152" s="42"/>
      <c r="AA152" s="42"/>
      <c r="AB152" s="42"/>
      <c r="AC152" s="42"/>
      <c r="AD152" s="43"/>
    </row>
    <row r="153" spans="1:30" ht="21.95" customHeight="1">
      <c r="A153" s="97"/>
      <c r="B153" s="89"/>
      <c r="C153" s="78"/>
      <c r="D153" s="78"/>
      <c r="E153" s="36"/>
      <c r="F153" s="91"/>
      <c r="G153" s="83"/>
      <c r="H153" s="91"/>
      <c r="I153" s="83"/>
      <c r="J153" s="78"/>
      <c r="K153" s="83"/>
      <c r="L153" s="78"/>
      <c r="M153" s="78"/>
      <c r="N153" s="78"/>
      <c r="O153" s="83"/>
      <c r="P153" s="86"/>
      <c r="Q153" s="65" t="s">
        <v>203</v>
      </c>
      <c r="R153" s="62"/>
      <c r="S153" s="37"/>
      <c r="T153" s="44" t="str">
        <f t="shared" si="12"/>
        <v/>
      </c>
      <c r="U153" s="37"/>
      <c r="V153" s="39" t="str">
        <f t="shared" si="9"/>
        <v/>
      </c>
      <c r="W153" s="40" t="str">
        <f t="shared" si="10"/>
        <v/>
      </c>
      <c r="X153" s="41" t="str">
        <f t="shared" si="11"/>
        <v/>
      </c>
      <c r="Y153" s="42"/>
      <c r="Z153" s="42"/>
      <c r="AA153" s="42"/>
      <c r="AB153" s="42"/>
      <c r="AC153" s="42"/>
      <c r="AD153" s="43"/>
    </row>
    <row r="154" spans="1:30" ht="21.95" customHeight="1">
      <c r="A154" s="97"/>
      <c r="B154" s="89"/>
      <c r="C154" s="78"/>
      <c r="D154" s="78"/>
      <c r="E154" s="36"/>
      <c r="F154" s="91"/>
      <c r="G154" s="83"/>
      <c r="H154" s="91"/>
      <c r="I154" s="83"/>
      <c r="J154" s="78"/>
      <c r="K154" s="83"/>
      <c r="L154" s="78"/>
      <c r="M154" s="78"/>
      <c r="N154" s="78"/>
      <c r="O154" s="83"/>
      <c r="P154" s="86"/>
      <c r="Q154" s="65" t="s">
        <v>204</v>
      </c>
      <c r="R154" s="62"/>
      <c r="S154" s="37"/>
      <c r="T154" s="44" t="str">
        <f t="shared" si="12"/>
        <v/>
      </c>
      <c r="U154" s="37"/>
      <c r="V154" s="39" t="str">
        <f t="shared" si="9"/>
        <v/>
      </c>
      <c r="W154" s="40" t="str">
        <f t="shared" si="10"/>
        <v/>
      </c>
      <c r="X154" s="41" t="str">
        <f t="shared" si="11"/>
        <v/>
      </c>
      <c r="Y154" s="42"/>
      <c r="Z154" s="42"/>
      <c r="AA154" s="42"/>
      <c r="AB154" s="42"/>
      <c r="AC154" s="42"/>
      <c r="AD154" s="43"/>
    </row>
    <row r="155" spans="1:30" ht="21.95" customHeight="1">
      <c r="A155" s="97"/>
      <c r="B155" s="90"/>
      <c r="C155" s="79"/>
      <c r="D155" s="79"/>
      <c r="E155" s="36"/>
      <c r="F155" s="92"/>
      <c r="G155" s="84"/>
      <c r="H155" s="92"/>
      <c r="I155" s="84"/>
      <c r="J155" s="79"/>
      <c r="K155" s="84"/>
      <c r="L155" s="79"/>
      <c r="M155" s="79"/>
      <c r="N155" s="79"/>
      <c r="O155" s="84"/>
      <c r="P155" s="87"/>
      <c r="Q155" s="65" t="s">
        <v>205</v>
      </c>
      <c r="R155" s="62"/>
      <c r="S155" s="37"/>
      <c r="T155" s="44" t="str">
        <f t="shared" si="12"/>
        <v/>
      </c>
      <c r="U155" s="37"/>
      <c r="V155" s="39" t="str">
        <f t="shared" si="9"/>
        <v/>
      </c>
      <c r="W155" s="40" t="str">
        <f t="shared" si="10"/>
        <v/>
      </c>
      <c r="X155" s="41" t="str">
        <f t="shared" si="11"/>
        <v/>
      </c>
      <c r="Y155" s="42"/>
      <c r="Z155" s="42"/>
      <c r="AA155" s="42"/>
      <c r="AB155" s="42"/>
      <c r="AC155" s="42"/>
      <c r="AD155" s="43"/>
    </row>
    <row r="156" spans="2:30" ht="21.95" customHeight="1">
      <c r="B156" s="89" t="s">
        <v>816</v>
      </c>
      <c r="C156" s="77" t="str">
        <f>IF(F156="Sea level rise and storm surge","SL",IF(F156="Increased flooding","FL",IF(F156="Increased rainfall variability","RV",IF(F156="Increased average temperature","AT",IF(F156="Increase in hot days","HD",IF(F156="Increased fire risk","FR",IF(F156="Increased atmospheric CO2","AC","")))))))</f>
        <v/>
      </c>
      <c r="D156" s="77">
        <v>31</v>
      </c>
      <c r="E156" s="36"/>
      <c r="F156" s="94"/>
      <c r="G156" s="95"/>
      <c r="H156" s="94"/>
      <c r="I156" s="95"/>
      <c r="J156" s="77" t="str">
        <f>IF(I156="Almost Certain",5,IF(I156="likely",4,IF(I156="Possible",3,IF(I156="Unlikely",2,IF(I156="rare",1,"")))))</f>
        <v/>
      </c>
      <c r="K156" s="95"/>
      <c r="L156" s="77" t="str">
        <f>IF(K156="Catastrophic",5,IF(K156="Major",4,IF(K156="Moderate",3,IF(K156="Minor",2,IF(K156="Insignificant",1,"")))))</f>
        <v/>
      </c>
      <c r="M156" s="77" t="str">
        <f>IF(L156="","",L156+J156)</f>
        <v/>
      </c>
      <c r="N156" s="77" t="str">
        <f>IF(M156="","",IF(M156&lt;5,"Low",IF(AND(M156&gt;4,M156&lt;7),"Moderate",IF(M156=7,"High",IF(M156&gt;7,"Extreme",)))))</f>
        <v/>
      </c>
      <c r="O156" s="83"/>
      <c r="P156" s="88"/>
      <c r="Q156" s="65" t="s">
        <v>206</v>
      </c>
      <c r="R156" s="62"/>
      <c r="S156" s="37"/>
      <c r="T156" s="44" t="str">
        <f t="shared" si="12"/>
        <v/>
      </c>
      <c r="U156" s="37"/>
      <c r="V156" s="39" t="str">
        <f t="shared" si="9"/>
        <v/>
      </c>
      <c r="W156" s="40" t="str">
        <f t="shared" si="10"/>
        <v/>
      </c>
      <c r="X156" s="41" t="str">
        <f t="shared" si="11"/>
        <v/>
      </c>
      <c r="Y156" s="42"/>
      <c r="Z156" s="42"/>
      <c r="AA156" s="42"/>
      <c r="AB156" s="42"/>
      <c r="AC156" s="42"/>
      <c r="AD156" s="43"/>
    </row>
    <row r="157" spans="2:30" ht="21.95" customHeight="1">
      <c r="B157" s="89"/>
      <c r="C157" s="78"/>
      <c r="D157" s="78"/>
      <c r="E157" s="36"/>
      <c r="F157" s="91"/>
      <c r="G157" s="83"/>
      <c r="H157" s="91"/>
      <c r="I157" s="83"/>
      <c r="J157" s="78"/>
      <c r="K157" s="83"/>
      <c r="L157" s="78"/>
      <c r="M157" s="78"/>
      <c r="N157" s="78"/>
      <c r="O157" s="83"/>
      <c r="P157" s="86"/>
      <c r="Q157" s="65" t="s">
        <v>207</v>
      </c>
      <c r="R157" s="62"/>
      <c r="S157" s="37"/>
      <c r="T157" s="44" t="str">
        <f t="shared" si="12"/>
        <v/>
      </c>
      <c r="U157" s="37"/>
      <c r="V157" s="39" t="str">
        <f t="shared" si="9"/>
        <v/>
      </c>
      <c r="W157" s="40" t="str">
        <f t="shared" si="10"/>
        <v/>
      </c>
      <c r="X157" s="41" t="str">
        <f t="shared" si="11"/>
        <v/>
      </c>
      <c r="Y157" s="42"/>
      <c r="Z157" s="42"/>
      <c r="AA157" s="42"/>
      <c r="AB157" s="42"/>
      <c r="AC157" s="42"/>
      <c r="AD157" s="43"/>
    </row>
    <row r="158" spans="2:30" ht="21.95" customHeight="1">
      <c r="B158" s="89"/>
      <c r="C158" s="78"/>
      <c r="D158" s="78"/>
      <c r="E158" s="36"/>
      <c r="F158" s="91"/>
      <c r="G158" s="83"/>
      <c r="H158" s="91"/>
      <c r="I158" s="83"/>
      <c r="J158" s="78"/>
      <c r="K158" s="83"/>
      <c r="L158" s="78"/>
      <c r="M158" s="78"/>
      <c r="N158" s="78"/>
      <c r="O158" s="83"/>
      <c r="P158" s="86"/>
      <c r="Q158" s="65" t="s">
        <v>208</v>
      </c>
      <c r="R158" s="62"/>
      <c r="S158" s="37"/>
      <c r="T158" s="44" t="str">
        <f t="shared" si="12"/>
        <v/>
      </c>
      <c r="U158" s="37"/>
      <c r="V158" s="39" t="str">
        <f t="shared" si="9"/>
        <v/>
      </c>
      <c r="W158" s="40" t="str">
        <f t="shared" si="10"/>
        <v/>
      </c>
      <c r="X158" s="41" t="str">
        <f t="shared" si="11"/>
        <v/>
      </c>
      <c r="Y158" s="42"/>
      <c r="Z158" s="42"/>
      <c r="AA158" s="42"/>
      <c r="AB158" s="42"/>
      <c r="AC158" s="42"/>
      <c r="AD158" s="43"/>
    </row>
    <row r="159" spans="2:30" ht="21.95" customHeight="1">
      <c r="B159" s="89"/>
      <c r="C159" s="78"/>
      <c r="D159" s="78"/>
      <c r="E159" s="36"/>
      <c r="F159" s="91"/>
      <c r="G159" s="83"/>
      <c r="H159" s="91"/>
      <c r="I159" s="83"/>
      <c r="J159" s="78"/>
      <c r="K159" s="83"/>
      <c r="L159" s="78"/>
      <c r="M159" s="78"/>
      <c r="N159" s="78"/>
      <c r="O159" s="83"/>
      <c r="P159" s="86"/>
      <c r="Q159" s="65" t="s">
        <v>209</v>
      </c>
      <c r="R159" s="62"/>
      <c r="S159" s="37"/>
      <c r="T159" s="44" t="str">
        <f t="shared" si="12"/>
        <v/>
      </c>
      <c r="U159" s="37"/>
      <c r="V159" s="39" t="str">
        <f t="shared" si="9"/>
        <v/>
      </c>
      <c r="W159" s="40" t="str">
        <f t="shared" si="10"/>
        <v/>
      </c>
      <c r="X159" s="41" t="str">
        <f t="shared" si="11"/>
        <v/>
      </c>
      <c r="Y159" s="42"/>
      <c r="Z159" s="42"/>
      <c r="AA159" s="42"/>
      <c r="AB159" s="42"/>
      <c r="AC159" s="42"/>
      <c r="AD159" s="43"/>
    </row>
    <row r="160" spans="2:30" ht="21.95" customHeight="1">
      <c r="B160" s="90"/>
      <c r="C160" s="79"/>
      <c r="D160" s="79"/>
      <c r="E160" s="36"/>
      <c r="F160" s="92"/>
      <c r="G160" s="84"/>
      <c r="H160" s="92"/>
      <c r="I160" s="84"/>
      <c r="J160" s="79"/>
      <c r="K160" s="84"/>
      <c r="L160" s="79"/>
      <c r="M160" s="79"/>
      <c r="N160" s="79"/>
      <c r="O160" s="84"/>
      <c r="P160" s="87"/>
      <c r="Q160" s="65" t="s">
        <v>210</v>
      </c>
      <c r="R160" s="62"/>
      <c r="S160" s="37"/>
      <c r="T160" s="44" t="str">
        <f t="shared" si="12"/>
        <v/>
      </c>
      <c r="U160" s="37"/>
      <c r="V160" s="39" t="str">
        <f t="shared" si="9"/>
        <v/>
      </c>
      <c r="W160" s="40" t="str">
        <f t="shared" si="10"/>
        <v/>
      </c>
      <c r="X160" s="41" t="str">
        <f t="shared" si="11"/>
        <v/>
      </c>
      <c r="Y160" s="42"/>
      <c r="Z160" s="42"/>
      <c r="AA160" s="42"/>
      <c r="AB160" s="42"/>
      <c r="AC160" s="42"/>
      <c r="AD160" s="43"/>
    </row>
    <row r="161" spans="2:30" ht="21.95" customHeight="1">
      <c r="B161" s="89" t="s">
        <v>817</v>
      </c>
      <c r="C161" s="77" t="str">
        <f>IF(F161="Sea level rise and storm surge","SL",IF(F161="Increased flooding","FL",IF(F161="Increased rainfall variability","RV",IF(F161="Increased average temperature","AT",IF(F161="Increase in hot days","HD",IF(F161="Increased fire risk","FR",IF(F161="Increased atmospheric CO2","AC","")))))))</f>
        <v/>
      </c>
      <c r="D161" s="77">
        <v>32</v>
      </c>
      <c r="E161" s="36"/>
      <c r="F161" s="94"/>
      <c r="G161" s="95"/>
      <c r="H161" s="94"/>
      <c r="I161" s="95"/>
      <c r="J161" s="77" t="str">
        <f>IF(I161="Almost Certain",5,IF(I161="likely",4,IF(I161="Possible",3,IF(I161="Unlikely",2,IF(I161="rare",1,"")))))</f>
        <v/>
      </c>
      <c r="K161" s="95"/>
      <c r="L161" s="77" t="str">
        <f>IF(K161="Catastrophic",5,IF(K161="Major",4,IF(K161="Moderate",3,IF(K161="Minor",2,IF(K161="Insignificant",1,"")))))</f>
        <v/>
      </c>
      <c r="M161" s="77" t="str">
        <f>IF(L161="","",L161+J161)</f>
        <v/>
      </c>
      <c r="N161" s="77" t="str">
        <f>IF(M161="","",IF(M161&lt;5,"Low",IF(AND(M161&gt;4,M161&lt;7),"Moderate",IF(M161=7,"High",IF(M161&gt;7,"Extreme",)))))</f>
        <v/>
      </c>
      <c r="O161" s="83"/>
      <c r="P161" s="88"/>
      <c r="Q161" s="65" t="s">
        <v>211</v>
      </c>
      <c r="R161" s="62"/>
      <c r="S161" s="37"/>
      <c r="T161" s="44" t="str">
        <f t="shared" si="12"/>
        <v/>
      </c>
      <c r="U161" s="37"/>
      <c r="V161" s="39" t="str">
        <f t="shared" si="9"/>
        <v/>
      </c>
      <c r="W161" s="40" t="str">
        <f t="shared" si="10"/>
        <v/>
      </c>
      <c r="X161" s="41" t="str">
        <f t="shared" si="11"/>
        <v/>
      </c>
      <c r="Y161" s="42"/>
      <c r="Z161" s="42"/>
      <c r="AA161" s="42"/>
      <c r="AB161" s="42"/>
      <c r="AC161" s="42"/>
      <c r="AD161" s="43"/>
    </row>
    <row r="162" spans="2:30" ht="21.95" customHeight="1">
      <c r="B162" s="89"/>
      <c r="C162" s="78"/>
      <c r="D162" s="78"/>
      <c r="E162" s="36"/>
      <c r="F162" s="91"/>
      <c r="G162" s="83"/>
      <c r="H162" s="91"/>
      <c r="I162" s="83"/>
      <c r="J162" s="78"/>
      <c r="K162" s="83"/>
      <c r="L162" s="78"/>
      <c r="M162" s="78"/>
      <c r="N162" s="78"/>
      <c r="O162" s="83"/>
      <c r="P162" s="86"/>
      <c r="Q162" s="65" t="s">
        <v>212</v>
      </c>
      <c r="R162" s="62"/>
      <c r="S162" s="37"/>
      <c r="T162" s="44" t="str">
        <f t="shared" si="12"/>
        <v/>
      </c>
      <c r="U162" s="37"/>
      <c r="V162" s="39" t="str">
        <f t="shared" si="9"/>
        <v/>
      </c>
      <c r="W162" s="40" t="str">
        <f t="shared" si="10"/>
        <v/>
      </c>
      <c r="X162" s="41" t="str">
        <f t="shared" si="11"/>
        <v/>
      </c>
      <c r="Y162" s="42"/>
      <c r="Z162" s="42"/>
      <c r="AA162" s="42"/>
      <c r="AB162" s="42"/>
      <c r="AC162" s="42"/>
      <c r="AD162" s="43"/>
    </row>
    <row r="163" spans="2:30" ht="21.95" customHeight="1">
      <c r="B163" s="89"/>
      <c r="C163" s="78"/>
      <c r="D163" s="78"/>
      <c r="E163" s="36"/>
      <c r="F163" s="91"/>
      <c r="G163" s="83"/>
      <c r="H163" s="91"/>
      <c r="I163" s="83"/>
      <c r="J163" s="78"/>
      <c r="K163" s="83"/>
      <c r="L163" s="78"/>
      <c r="M163" s="78"/>
      <c r="N163" s="78"/>
      <c r="O163" s="83"/>
      <c r="P163" s="86"/>
      <c r="Q163" s="65" t="s">
        <v>213</v>
      </c>
      <c r="R163" s="62"/>
      <c r="S163" s="37"/>
      <c r="T163" s="44" t="str">
        <f t="shared" si="12"/>
        <v/>
      </c>
      <c r="U163" s="37"/>
      <c r="V163" s="39" t="str">
        <f t="shared" si="9"/>
        <v/>
      </c>
      <c r="W163" s="40" t="str">
        <f t="shared" si="10"/>
        <v/>
      </c>
      <c r="X163" s="41" t="str">
        <f t="shared" si="11"/>
        <v/>
      </c>
      <c r="Y163" s="42"/>
      <c r="Z163" s="42"/>
      <c r="AA163" s="42"/>
      <c r="AB163" s="42"/>
      <c r="AC163" s="42"/>
      <c r="AD163" s="43"/>
    </row>
    <row r="164" spans="2:30" ht="21.95" customHeight="1">
      <c r="B164" s="89"/>
      <c r="C164" s="78"/>
      <c r="D164" s="78"/>
      <c r="E164" s="36"/>
      <c r="F164" s="91"/>
      <c r="G164" s="83"/>
      <c r="H164" s="91"/>
      <c r="I164" s="83"/>
      <c r="J164" s="78"/>
      <c r="K164" s="83"/>
      <c r="L164" s="78"/>
      <c r="M164" s="78"/>
      <c r="N164" s="78"/>
      <c r="O164" s="83"/>
      <c r="P164" s="86"/>
      <c r="Q164" s="65" t="s">
        <v>214</v>
      </c>
      <c r="R164" s="62"/>
      <c r="S164" s="37"/>
      <c r="T164" s="44" t="str">
        <f t="shared" si="12"/>
        <v/>
      </c>
      <c r="U164" s="37"/>
      <c r="V164" s="39" t="str">
        <f t="shared" si="9"/>
        <v/>
      </c>
      <c r="W164" s="40" t="str">
        <f t="shared" si="10"/>
        <v/>
      </c>
      <c r="X164" s="41" t="str">
        <f t="shared" si="11"/>
        <v/>
      </c>
      <c r="Y164" s="42"/>
      <c r="Z164" s="42"/>
      <c r="AA164" s="42"/>
      <c r="AB164" s="42"/>
      <c r="AC164" s="42"/>
      <c r="AD164" s="43"/>
    </row>
    <row r="165" spans="2:30" ht="21.95" customHeight="1">
      <c r="B165" s="90"/>
      <c r="C165" s="79"/>
      <c r="D165" s="79"/>
      <c r="E165" s="36"/>
      <c r="F165" s="92"/>
      <c r="G165" s="84"/>
      <c r="H165" s="92"/>
      <c r="I165" s="84"/>
      <c r="J165" s="79"/>
      <c r="K165" s="84"/>
      <c r="L165" s="79"/>
      <c r="M165" s="79"/>
      <c r="N165" s="79"/>
      <c r="O165" s="84"/>
      <c r="P165" s="87"/>
      <c r="Q165" s="65" t="s">
        <v>215</v>
      </c>
      <c r="R165" s="62"/>
      <c r="S165" s="37"/>
      <c r="T165" s="44" t="str">
        <f t="shared" si="12"/>
        <v/>
      </c>
      <c r="U165" s="37"/>
      <c r="V165" s="39" t="str">
        <f t="shared" si="9"/>
        <v/>
      </c>
      <c r="W165" s="40" t="str">
        <f t="shared" si="10"/>
        <v/>
      </c>
      <c r="X165" s="41" t="str">
        <f t="shared" si="11"/>
        <v/>
      </c>
      <c r="Y165" s="42"/>
      <c r="Z165" s="42"/>
      <c r="AA165" s="42"/>
      <c r="AB165" s="42"/>
      <c r="AC165" s="42"/>
      <c r="AD165" s="43"/>
    </row>
    <row r="166" spans="2:30" ht="21.95" customHeight="1">
      <c r="B166" s="89" t="s">
        <v>818</v>
      </c>
      <c r="C166" s="77" t="str">
        <f>IF(F166="Sea level rise and storm surge","SL",IF(F166="Increased flooding","FL",IF(F166="Increased rainfall variability","RV",IF(F166="Increased average temperature","AT",IF(F166="Increase in hot days","HD",IF(F166="Increased fire risk","FR",IF(F166="Increased atmospheric CO2","AC","")))))))</f>
        <v/>
      </c>
      <c r="D166" s="77">
        <v>33</v>
      </c>
      <c r="E166" s="36"/>
      <c r="F166" s="94"/>
      <c r="G166" s="95"/>
      <c r="H166" s="94"/>
      <c r="I166" s="95"/>
      <c r="J166" s="77" t="str">
        <f>IF(I166="Almost Certain",5,IF(I166="likely",4,IF(I166="Possible",3,IF(I166="Unlikely",2,IF(I166="rare",1,"")))))</f>
        <v/>
      </c>
      <c r="K166" s="95"/>
      <c r="L166" s="77" t="str">
        <f>IF(K166="Catastrophic",5,IF(K166="Major",4,IF(K166="Moderate",3,IF(K166="Minor",2,IF(K166="Insignificant",1,"")))))</f>
        <v/>
      </c>
      <c r="M166" s="77" t="str">
        <f>IF(L166="","",L166+J166)</f>
        <v/>
      </c>
      <c r="N166" s="77" t="str">
        <f>IF(M166="","",IF(M166&lt;5,"Low",IF(AND(M166&gt;4,M166&lt;7),"Moderate",IF(M166=7,"High",IF(M166&gt;7,"Extreme",)))))</f>
        <v/>
      </c>
      <c r="O166" s="83"/>
      <c r="P166" s="88"/>
      <c r="Q166" s="65" t="s">
        <v>216</v>
      </c>
      <c r="R166" s="62"/>
      <c r="S166" s="37"/>
      <c r="T166" s="44" t="str">
        <f t="shared" si="12"/>
        <v/>
      </c>
      <c r="U166" s="37"/>
      <c r="V166" s="39" t="str">
        <f t="shared" si="9"/>
        <v/>
      </c>
      <c r="W166" s="40" t="str">
        <f t="shared" si="10"/>
        <v/>
      </c>
      <c r="X166" s="41" t="str">
        <f t="shared" si="11"/>
        <v/>
      </c>
      <c r="Y166" s="42"/>
      <c r="Z166" s="42"/>
      <c r="AA166" s="42"/>
      <c r="AB166" s="42"/>
      <c r="AC166" s="42"/>
      <c r="AD166" s="43"/>
    </row>
    <row r="167" spans="2:30" ht="21.95" customHeight="1">
      <c r="B167" s="89"/>
      <c r="C167" s="78"/>
      <c r="D167" s="78"/>
      <c r="E167" s="36"/>
      <c r="F167" s="91"/>
      <c r="G167" s="83"/>
      <c r="H167" s="91"/>
      <c r="I167" s="83"/>
      <c r="J167" s="78"/>
      <c r="K167" s="83"/>
      <c r="L167" s="78"/>
      <c r="M167" s="78"/>
      <c r="N167" s="78"/>
      <c r="O167" s="83"/>
      <c r="P167" s="86"/>
      <c r="Q167" s="65" t="s">
        <v>217</v>
      </c>
      <c r="R167" s="62"/>
      <c r="S167" s="37"/>
      <c r="T167" s="44" t="str">
        <f t="shared" si="12"/>
        <v/>
      </c>
      <c r="U167" s="37"/>
      <c r="V167" s="39" t="str">
        <f t="shared" si="9"/>
        <v/>
      </c>
      <c r="W167" s="40" t="str">
        <f t="shared" si="10"/>
        <v/>
      </c>
      <c r="X167" s="41" t="str">
        <f t="shared" si="11"/>
        <v/>
      </c>
      <c r="Y167" s="42"/>
      <c r="Z167" s="42"/>
      <c r="AA167" s="42"/>
      <c r="AB167" s="42"/>
      <c r="AC167" s="42"/>
      <c r="AD167" s="43"/>
    </row>
    <row r="168" spans="2:30" ht="21.95" customHeight="1">
      <c r="B168" s="89"/>
      <c r="C168" s="78"/>
      <c r="D168" s="78"/>
      <c r="E168" s="36"/>
      <c r="F168" s="91"/>
      <c r="G168" s="83"/>
      <c r="H168" s="91"/>
      <c r="I168" s="83"/>
      <c r="J168" s="78"/>
      <c r="K168" s="83"/>
      <c r="L168" s="78"/>
      <c r="M168" s="78"/>
      <c r="N168" s="78"/>
      <c r="O168" s="83"/>
      <c r="P168" s="86"/>
      <c r="Q168" s="65" t="s">
        <v>218</v>
      </c>
      <c r="R168" s="62"/>
      <c r="S168" s="37"/>
      <c r="T168" s="44" t="str">
        <f t="shared" si="12"/>
        <v/>
      </c>
      <c r="U168" s="37"/>
      <c r="V168" s="39" t="str">
        <f t="shared" si="9"/>
        <v/>
      </c>
      <c r="W168" s="40" t="str">
        <f t="shared" si="10"/>
        <v/>
      </c>
      <c r="X168" s="41" t="str">
        <f t="shared" si="11"/>
        <v/>
      </c>
      <c r="Y168" s="42"/>
      <c r="Z168" s="42"/>
      <c r="AA168" s="42"/>
      <c r="AB168" s="42"/>
      <c r="AC168" s="42"/>
      <c r="AD168" s="43"/>
    </row>
    <row r="169" spans="2:30" ht="21.95" customHeight="1">
      <c r="B169" s="89"/>
      <c r="C169" s="78"/>
      <c r="D169" s="78"/>
      <c r="E169" s="36"/>
      <c r="F169" s="91"/>
      <c r="G169" s="83"/>
      <c r="H169" s="91"/>
      <c r="I169" s="83"/>
      <c r="J169" s="78"/>
      <c r="K169" s="83"/>
      <c r="L169" s="78"/>
      <c r="M169" s="78"/>
      <c r="N169" s="78"/>
      <c r="O169" s="83"/>
      <c r="P169" s="86"/>
      <c r="Q169" s="65" t="s">
        <v>219</v>
      </c>
      <c r="R169" s="62"/>
      <c r="S169" s="37"/>
      <c r="T169" s="44" t="str">
        <f t="shared" si="12"/>
        <v/>
      </c>
      <c r="U169" s="37"/>
      <c r="V169" s="39" t="str">
        <f t="shared" si="9"/>
        <v/>
      </c>
      <c r="W169" s="40" t="str">
        <f t="shared" si="10"/>
        <v/>
      </c>
      <c r="X169" s="41" t="str">
        <f t="shared" si="11"/>
        <v/>
      </c>
      <c r="Y169" s="42"/>
      <c r="Z169" s="42"/>
      <c r="AA169" s="42"/>
      <c r="AB169" s="42"/>
      <c r="AC169" s="42"/>
      <c r="AD169" s="43"/>
    </row>
    <row r="170" spans="2:30" ht="21.95" customHeight="1">
      <c r="B170" s="90"/>
      <c r="C170" s="79"/>
      <c r="D170" s="79"/>
      <c r="E170" s="36"/>
      <c r="F170" s="92"/>
      <c r="G170" s="84"/>
      <c r="H170" s="92"/>
      <c r="I170" s="84"/>
      <c r="J170" s="79"/>
      <c r="K170" s="84"/>
      <c r="L170" s="79"/>
      <c r="M170" s="79"/>
      <c r="N170" s="79"/>
      <c r="O170" s="84"/>
      <c r="P170" s="87"/>
      <c r="Q170" s="65" t="s">
        <v>220</v>
      </c>
      <c r="R170" s="62"/>
      <c r="S170" s="37"/>
      <c r="T170" s="44" t="str">
        <f t="shared" si="12"/>
        <v/>
      </c>
      <c r="U170" s="37"/>
      <c r="V170" s="39" t="str">
        <f t="shared" si="9"/>
        <v/>
      </c>
      <c r="W170" s="40" t="str">
        <f t="shared" si="10"/>
        <v/>
      </c>
      <c r="X170" s="41" t="str">
        <f t="shared" si="11"/>
        <v/>
      </c>
      <c r="Y170" s="42"/>
      <c r="Z170" s="42"/>
      <c r="AA170" s="42"/>
      <c r="AB170" s="42"/>
      <c r="AC170" s="42"/>
      <c r="AD170" s="43"/>
    </row>
    <row r="171" spans="2:30" ht="21.95" customHeight="1">
      <c r="B171" s="89" t="s">
        <v>819</v>
      </c>
      <c r="C171" s="77" t="str">
        <f>IF(F171="Sea level rise and storm surge","SL",IF(F171="Increased flooding","FL",IF(F171="Increased rainfall variability","RV",IF(F171="Increased average temperature","AT",IF(F171="Increase in hot days","HD",IF(F171="Increased fire risk","FR",IF(F171="Increased atmospheric CO2","AC","")))))))</f>
        <v/>
      </c>
      <c r="D171" s="77">
        <v>34</v>
      </c>
      <c r="E171" s="36"/>
      <c r="F171" s="94"/>
      <c r="G171" s="95"/>
      <c r="H171" s="94"/>
      <c r="I171" s="95"/>
      <c r="J171" s="77" t="str">
        <f>IF(I171="Almost Certain",5,IF(I171="likely",4,IF(I171="Possible",3,IF(I171="Unlikely",2,IF(I171="rare",1,"")))))</f>
        <v/>
      </c>
      <c r="K171" s="95"/>
      <c r="L171" s="77" t="str">
        <f>IF(K171="Catastrophic",5,IF(K171="Major",4,IF(K171="Moderate",3,IF(K171="Minor",2,IF(K171="Insignificant",1,"")))))</f>
        <v/>
      </c>
      <c r="M171" s="77" t="str">
        <f>IF(L171="","",L171+J171)</f>
        <v/>
      </c>
      <c r="N171" s="77" t="str">
        <f>IF(M171="","",IF(M171&lt;5,"Low",IF(AND(M171&gt;4,M171&lt;7),"Moderate",IF(M171=7,"High",IF(M171&gt;7,"Extreme",)))))</f>
        <v/>
      </c>
      <c r="O171" s="83"/>
      <c r="P171" s="88"/>
      <c r="Q171" s="65" t="s">
        <v>221</v>
      </c>
      <c r="R171" s="62"/>
      <c r="S171" s="37"/>
      <c r="T171" s="44" t="str">
        <f t="shared" si="12"/>
        <v/>
      </c>
      <c r="U171" s="37"/>
      <c r="V171" s="39" t="str">
        <f t="shared" si="9"/>
        <v/>
      </c>
      <c r="W171" s="40" t="str">
        <f t="shared" si="10"/>
        <v/>
      </c>
      <c r="X171" s="41" t="str">
        <f t="shared" si="11"/>
        <v/>
      </c>
      <c r="Y171" s="42"/>
      <c r="Z171" s="42"/>
      <c r="AA171" s="42"/>
      <c r="AB171" s="42"/>
      <c r="AC171" s="42"/>
      <c r="AD171" s="43"/>
    </row>
    <row r="172" spans="2:30" ht="21.95" customHeight="1">
      <c r="B172" s="89"/>
      <c r="C172" s="78"/>
      <c r="D172" s="78"/>
      <c r="E172" s="36"/>
      <c r="F172" s="91"/>
      <c r="G172" s="83"/>
      <c r="H172" s="91"/>
      <c r="I172" s="83"/>
      <c r="J172" s="78"/>
      <c r="K172" s="83"/>
      <c r="L172" s="78"/>
      <c r="M172" s="78"/>
      <c r="N172" s="78"/>
      <c r="O172" s="83"/>
      <c r="P172" s="86"/>
      <c r="Q172" s="65" t="s">
        <v>222</v>
      </c>
      <c r="R172" s="62"/>
      <c r="S172" s="37"/>
      <c r="T172" s="44" t="str">
        <f t="shared" si="12"/>
        <v/>
      </c>
      <c r="U172" s="37"/>
      <c r="V172" s="39" t="str">
        <f t="shared" si="9"/>
        <v/>
      </c>
      <c r="W172" s="40" t="str">
        <f t="shared" si="10"/>
        <v/>
      </c>
      <c r="X172" s="41" t="str">
        <f t="shared" si="11"/>
        <v/>
      </c>
      <c r="Y172" s="42"/>
      <c r="Z172" s="42"/>
      <c r="AA172" s="42"/>
      <c r="AB172" s="42"/>
      <c r="AC172" s="42"/>
      <c r="AD172" s="43"/>
    </row>
    <row r="173" spans="2:30" ht="21.95" customHeight="1">
      <c r="B173" s="89"/>
      <c r="C173" s="78"/>
      <c r="D173" s="78"/>
      <c r="E173" s="36"/>
      <c r="F173" s="91"/>
      <c r="G173" s="83"/>
      <c r="H173" s="91"/>
      <c r="I173" s="83"/>
      <c r="J173" s="78"/>
      <c r="K173" s="83"/>
      <c r="L173" s="78"/>
      <c r="M173" s="78"/>
      <c r="N173" s="78"/>
      <c r="O173" s="83"/>
      <c r="P173" s="86"/>
      <c r="Q173" s="65" t="s">
        <v>223</v>
      </c>
      <c r="R173" s="62"/>
      <c r="S173" s="37"/>
      <c r="T173" s="44" t="str">
        <f t="shared" si="12"/>
        <v/>
      </c>
      <c r="U173" s="37"/>
      <c r="V173" s="39" t="str">
        <f t="shared" si="9"/>
        <v/>
      </c>
      <c r="W173" s="40" t="str">
        <f t="shared" si="10"/>
        <v/>
      </c>
      <c r="X173" s="41" t="str">
        <f t="shared" si="11"/>
        <v/>
      </c>
      <c r="Y173" s="42"/>
      <c r="Z173" s="42"/>
      <c r="AA173" s="42"/>
      <c r="AB173" s="42"/>
      <c r="AC173" s="42"/>
      <c r="AD173" s="43"/>
    </row>
    <row r="174" spans="2:30" ht="21.95" customHeight="1">
      <c r="B174" s="89"/>
      <c r="C174" s="78"/>
      <c r="D174" s="78"/>
      <c r="E174" s="36"/>
      <c r="F174" s="91"/>
      <c r="G174" s="83"/>
      <c r="H174" s="91"/>
      <c r="I174" s="83"/>
      <c r="J174" s="78"/>
      <c r="K174" s="83"/>
      <c r="L174" s="78"/>
      <c r="M174" s="78"/>
      <c r="N174" s="78"/>
      <c r="O174" s="83"/>
      <c r="P174" s="86"/>
      <c r="Q174" s="65" t="s">
        <v>224</v>
      </c>
      <c r="R174" s="62"/>
      <c r="S174" s="37"/>
      <c r="T174" s="44" t="str">
        <f t="shared" si="12"/>
        <v/>
      </c>
      <c r="U174" s="37"/>
      <c r="V174" s="39" t="str">
        <f t="shared" si="9"/>
        <v/>
      </c>
      <c r="W174" s="40" t="str">
        <f t="shared" si="10"/>
        <v/>
      </c>
      <c r="X174" s="41" t="str">
        <f t="shared" si="11"/>
        <v/>
      </c>
      <c r="Y174" s="42"/>
      <c r="Z174" s="42"/>
      <c r="AA174" s="42"/>
      <c r="AB174" s="42"/>
      <c r="AC174" s="42"/>
      <c r="AD174" s="43"/>
    </row>
    <row r="175" spans="2:30" ht="21.95" customHeight="1">
      <c r="B175" s="90"/>
      <c r="C175" s="79"/>
      <c r="D175" s="79"/>
      <c r="E175" s="36"/>
      <c r="F175" s="92"/>
      <c r="G175" s="84"/>
      <c r="H175" s="92"/>
      <c r="I175" s="84"/>
      <c r="J175" s="79"/>
      <c r="K175" s="84"/>
      <c r="L175" s="79"/>
      <c r="M175" s="79"/>
      <c r="N175" s="79"/>
      <c r="O175" s="84"/>
      <c r="P175" s="87"/>
      <c r="Q175" s="65" t="s">
        <v>225</v>
      </c>
      <c r="R175" s="62"/>
      <c r="S175" s="37"/>
      <c r="T175" s="44" t="str">
        <f t="shared" si="12"/>
        <v/>
      </c>
      <c r="U175" s="37"/>
      <c r="V175" s="39" t="str">
        <f t="shared" si="9"/>
        <v/>
      </c>
      <c r="W175" s="40" t="str">
        <f t="shared" si="10"/>
        <v/>
      </c>
      <c r="X175" s="41" t="str">
        <f t="shared" si="11"/>
        <v/>
      </c>
      <c r="Y175" s="42"/>
      <c r="Z175" s="42"/>
      <c r="AA175" s="42"/>
      <c r="AB175" s="42"/>
      <c r="AC175" s="42"/>
      <c r="AD175" s="43"/>
    </row>
    <row r="176" spans="2:30" ht="21.95" customHeight="1">
      <c r="B176" s="89" t="s">
        <v>820</v>
      </c>
      <c r="C176" s="77" t="str">
        <f>IF(F176="Sea level rise and storm surge","SL",IF(F176="Increased flooding","FL",IF(F176="Increased rainfall variability","RV",IF(F176="Increased average temperature","AT",IF(F176="Increase in hot days","HD",IF(F176="Increased fire risk","FR",IF(F176="Increased atmospheric CO2","AC","")))))))</f>
        <v/>
      </c>
      <c r="D176" s="77">
        <v>35</v>
      </c>
      <c r="E176" s="36"/>
      <c r="F176" s="94"/>
      <c r="G176" s="95"/>
      <c r="H176" s="94"/>
      <c r="I176" s="95"/>
      <c r="J176" s="77" t="str">
        <f>IF(I176="Almost Certain",5,IF(I176="likely",4,IF(I176="Possible",3,IF(I176="Unlikely",2,IF(I176="rare",1,"")))))</f>
        <v/>
      </c>
      <c r="K176" s="95"/>
      <c r="L176" s="77" t="str">
        <f>IF(K176="Catastrophic",5,IF(K176="Major",4,IF(K176="Moderate",3,IF(K176="Minor",2,IF(K176="Insignificant",1,"")))))</f>
        <v/>
      </c>
      <c r="M176" s="77" t="str">
        <f>IF(L176="","",L176+J176)</f>
        <v/>
      </c>
      <c r="N176" s="77" t="str">
        <f>IF(M176="","",IF(M176&lt;5,"Low",IF(AND(M176&gt;4,M176&lt;7),"Moderate",IF(M176=7,"High",IF(M176&gt;7,"Extreme",)))))</f>
        <v/>
      </c>
      <c r="O176" s="83"/>
      <c r="P176" s="88"/>
      <c r="Q176" s="65" t="s">
        <v>226</v>
      </c>
      <c r="R176" s="62"/>
      <c r="S176" s="37"/>
      <c r="T176" s="44" t="str">
        <f t="shared" si="12"/>
        <v/>
      </c>
      <c r="U176" s="37"/>
      <c r="V176" s="39" t="str">
        <f t="shared" si="9"/>
        <v/>
      </c>
      <c r="W176" s="40" t="str">
        <f t="shared" si="10"/>
        <v/>
      </c>
      <c r="X176" s="41" t="str">
        <f t="shared" si="11"/>
        <v/>
      </c>
      <c r="Y176" s="42"/>
      <c r="Z176" s="42"/>
      <c r="AA176" s="42"/>
      <c r="AB176" s="42"/>
      <c r="AC176" s="42"/>
      <c r="AD176" s="43"/>
    </row>
    <row r="177" spans="2:30" ht="21.95" customHeight="1">
      <c r="B177" s="89"/>
      <c r="C177" s="78"/>
      <c r="D177" s="78"/>
      <c r="E177" s="36"/>
      <c r="F177" s="91"/>
      <c r="G177" s="83"/>
      <c r="H177" s="91"/>
      <c r="I177" s="83"/>
      <c r="J177" s="78"/>
      <c r="K177" s="83"/>
      <c r="L177" s="78"/>
      <c r="M177" s="78"/>
      <c r="N177" s="78"/>
      <c r="O177" s="83"/>
      <c r="P177" s="86"/>
      <c r="Q177" s="65" t="s">
        <v>227</v>
      </c>
      <c r="R177" s="62"/>
      <c r="S177" s="37"/>
      <c r="T177" s="44" t="str">
        <f t="shared" si="12"/>
        <v/>
      </c>
      <c r="U177" s="37"/>
      <c r="V177" s="39" t="str">
        <f t="shared" si="9"/>
        <v/>
      </c>
      <c r="W177" s="40" t="str">
        <f t="shared" si="10"/>
        <v/>
      </c>
      <c r="X177" s="41" t="str">
        <f t="shared" si="11"/>
        <v/>
      </c>
      <c r="Y177" s="42"/>
      <c r="Z177" s="42"/>
      <c r="AA177" s="42"/>
      <c r="AB177" s="42"/>
      <c r="AC177" s="42"/>
      <c r="AD177" s="43"/>
    </row>
    <row r="178" spans="2:30" ht="21.95" customHeight="1">
      <c r="B178" s="89"/>
      <c r="C178" s="78"/>
      <c r="D178" s="78"/>
      <c r="E178" s="36"/>
      <c r="F178" s="91"/>
      <c r="G178" s="83"/>
      <c r="H178" s="91"/>
      <c r="I178" s="83"/>
      <c r="J178" s="78"/>
      <c r="K178" s="83"/>
      <c r="L178" s="78"/>
      <c r="M178" s="78"/>
      <c r="N178" s="78"/>
      <c r="O178" s="83"/>
      <c r="P178" s="86"/>
      <c r="Q178" s="65" t="s">
        <v>228</v>
      </c>
      <c r="R178" s="62"/>
      <c r="S178" s="37"/>
      <c r="T178" s="44" t="str">
        <f t="shared" si="12"/>
        <v/>
      </c>
      <c r="U178" s="37"/>
      <c r="V178" s="39" t="str">
        <f t="shared" si="9"/>
        <v/>
      </c>
      <c r="W178" s="40" t="str">
        <f t="shared" si="10"/>
        <v/>
      </c>
      <c r="X178" s="41" t="str">
        <f t="shared" si="11"/>
        <v/>
      </c>
      <c r="Y178" s="42"/>
      <c r="Z178" s="42"/>
      <c r="AA178" s="42"/>
      <c r="AB178" s="42"/>
      <c r="AC178" s="42"/>
      <c r="AD178" s="43"/>
    </row>
    <row r="179" spans="2:30" ht="21.95" customHeight="1">
      <c r="B179" s="89"/>
      <c r="C179" s="78"/>
      <c r="D179" s="78"/>
      <c r="E179" s="36"/>
      <c r="F179" s="91"/>
      <c r="G179" s="83"/>
      <c r="H179" s="91"/>
      <c r="I179" s="83"/>
      <c r="J179" s="78"/>
      <c r="K179" s="83"/>
      <c r="L179" s="78"/>
      <c r="M179" s="78"/>
      <c r="N179" s="78"/>
      <c r="O179" s="83"/>
      <c r="P179" s="86"/>
      <c r="Q179" s="65" t="s">
        <v>229</v>
      </c>
      <c r="R179" s="62"/>
      <c r="S179" s="37"/>
      <c r="T179" s="44" t="str">
        <f t="shared" si="12"/>
        <v/>
      </c>
      <c r="U179" s="37"/>
      <c r="V179" s="39" t="str">
        <f t="shared" si="9"/>
        <v/>
      </c>
      <c r="W179" s="40" t="str">
        <f t="shared" si="10"/>
        <v/>
      </c>
      <c r="X179" s="41" t="str">
        <f t="shared" si="11"/>
        <v/>
      </c>
      <c r="Y179" s="42"/>
      <c r="Z179" s="42"/>
      <c r="AA179" s="42"/>
      <c r="AB179" s="42"/>
      <c r="AC179" s="42"/>
      <c r="AD179" s="43"/>
    </row>
    <row r="180" spans="2:30" ht="21.95" customHeight="1">
      <c r="B180" s="90"/>
      <c r="C180" s="79"/>
      <c r="D180" s="79"/>
      <c r="E180" s="36"/>
      <c r="F180" s="92"/>
      <c r="G180" s="84"/>
      <c r="H180" s="92"/>
      <c r="I180" s="84"/>
      <c r="J180" s="79"/>
      <c r="K180" s="84"/>
      <c r="L180" s="79"/>
      <c r="M180" s="79"/>
      <c r="N180" s="79"/>
      <c r="O180" s="84"/>
      <c r="P180" s="87"/>
      <c r="Q180" s="65" t="s">
        <v>230</v>
      </c>
      <c r="R180" s="62"/>
      <c r="S180" s="37"/>
      <c r="T180" s="44" t="str">
        <f t="shared" si="12"/>
        <v/>
      </c>
      <c r="U180" s="37"/>
      <c r="V180" s="39" t="str">
        <f t="shared" si="9"/>
        <v/>
      </c>
      <c r="W180" s="40" t="str">
        <f t="shared" si="10"/>
        <v/>
      </c>
      <c r="X180" s="41" t="str">
        <f t="shared" si="11"/>
        <v/>
      </c>
      <c r="Y180" s="42"/>
      <c r="Z180" s="42"/>
      <c r="AA180" s="42"/>
      <c r="AB180" s="42"/>
      <c r="AC180" s="42"/>
      <c r="AD180" s="43"/>
    </row>
    <row r="181" spans="2:30" ht="21.95" customHeight="1">
      <c r="B181" s="89" t="s">
        <v>821</v>
      </c>
      <c r="C181" s="77" t="str">
        <f>IF(F181="Sea level rise and storm surge","SL",IF(F181="Increased flooding","FL",IF(F181="Increased rainfall variability","RV",IF(F181="Increased average temperature","AT",IF(F181="Increase in hot days","HD",IF(F181="Increased fire risk","FR",IF(F181="Increased atmospheric CO2","AC","")))))))</f>
        <v/>
      </c>
      <c r="D181" s="77">
        <v>36</v>
      </c>
      <c r="E181" s="36"/>
      <c r="F181" s="94"/>
      <c r="G181" s="95"/>
      <c r="H181" s="94"/>
      <c r="I181" s="95"/>
      <c r="J181" s="77" t="str">
        <f>IF(I181="Almost Certain",5,IF(I181="likely",4,IF(I181="Possible",3,IF(I181="Unlikely",2,IF(I181="rare",1,"")))))</f>
        <v/>
      </c>
      <c r="K181" s="95"/>
      <c r="L181" s="77" t="str">
        <f>IF(K181="Catastrophic",5,IF(K181="Major",4,IF(K181="Moderate",3,IF(K181="Minor",2,IF(K181="Insignificant",1,"")))))</f>
        <v/>
      </c>
      <c r="M181" s="77" t="str">
        <f>IF(L181="","",L181+J181)</f>
        <v/>
      </c>
      <c r="N181" s="77" t="str">
        <f>IF(M181="","",IF(M181&lt;5,"Low",IF(AND(M181&gt;4,M181&lt;7),"Moderate",IF(M181=7,"High",IF(M181&gt;7,"Extreme",)))))</f>
        <v/>
      </c>
      <c r="O181" s="83"/>
      <c r="P181" s="88"/>
      <c r="Q181" s="65" t="s">
        <v>231</v>
      </c>
      <c r="R181" s="62"/>
      <c r="S181" s="37"/>
      <c r="T181" s="44" t="str">
        <f t="shared" si="12"/>
        <v/>
      </c>
      <c r="U181" s="37"/>
      <c r="V181" s="39" t="str">
        <f t="shared" si="9"/>
        <v/>
      </c>
      <c r="W181" s="40" t="str">
        <f t="shared" si="10"/>
        <v/>
      </c>
      <c r="X181" s="41" t="str">
        <f t="shared" si="11"/>
        <v/>
      </c>
      <c r="Y181" s="42"/>
      <c r="Z181" s="42"/>
      <c r="AA181" s="42"/>
      <c r="AB181" s="42"/>
      <c r="AC181" s="42"/>
      <c r="AD181" s="43"/>
    </row>
    <row r="182" spans="2:30" ht="21.95" customHeight="1">
      <c r="B182" s="89"/>
      <c r="C182" s="78"/>
      <c r="D182" s="78"/>
      <c r="E182" s="36"/>
      <c r="F182" s="91"/>
      <c r="G182" s="83"/>
      <c r="H182" s="91"/>
      <c r="I182" s="83"/>
      <c r="J182" s="78"/>
      <c r="K182" s="83"/>
      <c r="L182" s="78"/>
      <c r="M182" s="78"/>
      <c r="N182" s="78"/>
      <c r="O182" s="83"/>
      <c r="P182" s="86"/>
      <c r="Q182" s="65" t="s">
        <v>232</v>
      </c>
      <c r="R182" s="62"/>
      <c r="S182" s="37"/>
      <c r="T182" s="44" t="str">
        <f t="shared" si="12"/>
        <v/>
      </c>
      <c r="U182" s="37"/>
      <c r="V182" s="39" t="str">
        <f t="shared" si="9"/>
        <v/>
      </c>
      <c r="W182" s="40" t="str">
        <f t="shared" si="10"/>
        <v/>
      </c>
      <c r="X182" s="41" t="str">
        <f t="shared" si="11"/>
        <v/>
      </c>
      <c r="Y182" s="42"/>
      <c r="Z182" s="42"/>
      <c r="AA182" s="42"/>
      <c r="AB182" s="42"/>
      <c r="AC182" s="42"/>
      <c r="AD182" s="43"/>
    </row>
    <row r="183" spans="2:30" ht="21.95" customHeight="1">
      <c r="B183" s="89"/>
      <c r="C183" s="78"/>
      <c r="D183" s="78"/>
      <c r="E183" s="36"/>
      <c r="F183" s="91"/>
      <c r="G183" s="83"/>
      <c r="H183" s="91"/>
      <c r="I183" s="83"/>
      <c r="J183" s="78"/>
      <c r="K183" s="83"/>
      <c r="L183" s="78"/>
      <c r="M183" s="78"/>
      <c r="N183" s="78"/>
      <c r="O183" s="83"/>
      <c r="P183" s="86"/>
      <c r="Q183" s="65" t="s">
        <v>233</v>
      </c>
      <c r="R183" s="62"/>
      <c r="S183" s="37"/>
      <c r="T183" s="44" t="str">
        <f t="shared" si="12"/>
        <v/>
      </c>
      <c r="U183" s="37"/>
      <c r="V183" s="39" t="str">
        <f t="shared" si="9"/>
        <v/>
      </c>
      <c r="W183" s="40" t="str">
        <f t="shared" si="10"/>
        <v/>
      </c>
      <c r="X183" s="41" t="str">
        <f t="shared" si="11"/>
        <v/>
      </c>
      <c r="Y183" s="42"/>
      <c r="Z183" s="42"/>
      <c r="AA183" s="42"/>
      <c r="AB183" s="42"/>
      <c r="AC183" s="42"/>
      <c r="AD183" s="43"/>
    </row>
    <row r="184" spans="2:30" ht="21.95" customHeight="1">
      <c r="B184" s="89"/>
      <c r="C184" s="78"/>
      <c r="D184" s="78"/>
      <c r="E184" s="36"/>
      <c r="F184" s="91"/>
      <c r="G184" s="83"/>
      <c r="H184" s="91"/>
      <c r="I184" s="83"/>
      <c r="J184" s="78"/>
      <c r="K184" s="83"/>
      <c r="L184" s="78"/>
      <c r="M184" s="78"/>
      <c r="N184" s="78"/>
      <c r="O184" s="83"/>
      <c r="P184" s="86"/>
      <c r="Q184" s="65" t="s">
        <v>234</v>
      </c>
      <c r="R184" s="62"/>
      <c r="S184" s="37"/>
      <c r="T184" s="44" t="str">
        <f t="shared" si="12"/>
        <v/>
      </c>
      <c r="U184" s="37"/>
      <c r="V184" s="39" t="str">
        <f t="shared" si="9"/>
        <v/>
      </c>
      <c r="W184" s="40" t="str">
        <f t="shared" si="10"/>
        <v/>
      </c>
      <c r="X184" s="41" t="str">
        <f t="shared" si="11"/>
        <v/>
      </c>
      <c r="Y184" s="42"/>
      <c r="Z184" s="42"/>
      <c r="AA184" s="42"/>
      <c r="AB184" s="42"/>
      <c r="AC184" s="42"/>
      <c r="AD184" s="43"/>
    </row>
    <row r="185" spans="2:30" ht="21.95" customHeight="1">
      <c r="B185" s="90"/>
      <c r="C185" s="79"/>
      <c r="D185" s="79"/>
      <c r="E185" s="36"/>
      <c r="F185" s="92"/>
      <c r="G185" s="84"/>
      <c r="H185" s="92"/>
      <c r="I185" s="84"/>
      <c r="J185" s="79"/>
      <c r="K185" s="84"/>
      <c r="L185" s="79"/>
      <c r="M185" s="79"/>
      <c r="N185" s="79"/>
      <c r="O185" s="84"/>
      <c r="P185" s="87"/>
      <c r="Q185" s="65" t="s">
        <v>235</v>
      </c>
      <c r="R185" s="62"/>
      <c r="S185" s="37"/>
      <c r="T185" s="44" t="str">
        <f t="shared" si="12"/>
        <v/>
      </c>
      <c r="U185" s="37"/>
      <c r="V185" s="39" t="str">
        <f t="shared" si="9"/>
        <v/>
      </c>
      <c r="W185" s="40" t="str">
        <f t="shared" si="10"/>
        <v/>
      </c>
      <c r="X185" s="41" t="str">
        <f t="shared" si="11"/>
        <v/>
      </c>
      <c r="Y185" s="42"/>
      <c r="Z185" s="42"/>
      <c r="AA185" s="42"/>
      <c r="AB185" s="42"/>
      <c r="AC185" s="42"/>
      <c r="AD185" s="43"/>
    </row>
    <row r="186" spans="2:30" ht="21.95" customHeight="1">
      <c r="B186" s="89" t="s">
        <v>822</v>
      </c>
      <c r="C186" s="77" t="str">
        <f>IF(F186="Sea level rise and storm surge","SL",IF(F186="Increased flooding","FL",IF(F186="Increased rainfall variability","RV",IF(F186="Increased average temperature","AT",IF(F186="Increase in hot days","HD",IF(F186="Increased fire risk","FR",IF(F186="Increased atmospheric CO2","AC","")))))))</f>
        <v/>
      </c>
      <c r="D186" s="77">
        <v>37</v>
      </c>
      <c r="E186" s="36"/>
      <c r="F186" s="94"/>
      <c r="G186" s="95"/>
      <c r="H186" s="94"/>
      <c r="I186" s="95"/>
      <c r="J186" s="77" t="str">
        <f>IF(I186="Almost Certain",5,IF(I186="likely",4,IF(I186="Possible",3,IF(I186="Unlikely",2,IF(I186="rare",1,"")))))</f>
        <v/>
      </c>
      <c r="K186" s="95"/>
      <c r="L186" s="77" t="str">
        <f>IF(K186="Catastrophic",5,IF(K186="Major",4,IF(K186="Moderate",3,IF(K186="Minor",2,IF(K186="Insignificant",1,"")))))</f>
        <v/>
      </c>
      <c r="M186" s="77" t="str">
        <f>IF(L186="","",L186+J186)</f>
        <v/>
      </c>
      <c r="N186" s="77" t="str">
        <f>IF(M186="","",IF(M186&lt;5,"Low",IF(AND(M186&gt;4,M186&lt;7),"Moderate",IF(M186=7,"High",IF(M186&gt;7,"Extreme",)))))</f>
        <v/>
      </c>
      <c r="O186" s="83"/>
      <c r="P186" s="88"/>
      <c r="Q186" s="65" t="s">
        <v>236</v>
      </c>
      <c r="R186" s="62"/>
      <c r="S186" s="37"/>
      <c r="T186" s="44" t="str">
        <f t="shared" si="12"/>
        <v/>
      </c>
      <c r="U186" s="37"/>
      <c r="V186" s="39" t="str">
        <f t="shared" si="9"/>
        <v/>
      </c>
      <c r="W186" s="40" t="str">
        <f t="shared" si="10"/>
        <v/>
      </c>
      <c r="X186" s="41" t="str">
        <f t="shared" si="11"/>
        <v/>
      </c>
      <c r="Y186" s="42"/>
      <c r="Z186" s="42"/>
      <c r="AA186" s="42"/>
      <c r="AB186" s="42"/>
      <c r="AC186" s="42"/>
      <c r="AD186" s="43"/>
    </row>
    <row r="187" spans="2:30" ht="21.95" customHeight="1">
      <c r="B187" s="89"/>
      <c r="C187" s="78"/>
      <c r="D187" s="78"/>
      <c r="E187" s="36"/>
      <c r="F187" s="91"/>
      <c r="G187" s="83"/>
      <c r="H187" s="91"/>
      <c r="I187" s="83"/>
      <c r="J187" s="78"/>
      <c r="K187" s="83"/>
      <c r="L187" s="78"/>
      <c r="M187" s="78"/>
      <c r="N187" s="78"/>
      <c r="O187" s="83"/>
      <c r="P187" s="86"/>
      <c r="Q187" s="65" t="s">
        <v>237</v>
      </c>
      <c r="R187" s="62"/>
      <c r="S187" s="37"/>
      <c r="T187" s="44" t="str">
        <f t="shared" si="12"/>
        <v/>
      </c>
      <c r="U187" s="37"/>
      <c r="V187" s="39" t="str">
        <f t="shared" si="9"/>
        <v/>
      </c>
      <c r="W187" s="40" t="str">
        <f t="shared" si="10"/>
        <v/>
      </c>
      <c r="X187" s="41" t="str">
        <f t="shared" si="11"/>
        <v/>
      </c>
      <c r="Y187" s="42"/>
      <c r="Z187" s="42"/>
      <c r="AA187" s="42"/>
      <c r="AB187" s="42"/>
      <c r="AC187" s="42"/>
      <c r="AD187" s="43"/>
    </row>
    <row r="188" spans="2:30" ht="21.95" customHeight="1">
      <c r="B188" s="89"/>
      <c r="C188" s="78"/>
      <c r="D188" s="78"/>
      <c r="E188" s="36"/>
      <c r="F188" s="91"/>
      <c r="G188" s="83"/>
      <c r="H188" s="91"/>
      <c r="I188" s="83"/>
      <c r="J188" s="78"/>
      <c r="K188" s="83"/>
      <c r="L188" s="78"/>
      <c r="M188" s="78"/>
      <c r="N188" s="78"/>
      <c r="O188" s="83"/>
      <c r="P188" s="86"/>
      <c r="Q188" s="65" t="s">
        <v>238</v>
      </c>
      <c r="R188" s="62"/>
      <c r="S188" s="37"/>
      <c r="T188" s="44" t="str">
        <f t="shared" si="12"/>
        <v/>
      </c>
      <c r="U188" s="37"/>
      <c r="V188" s="39" t="str">
        <f t="shared" si="9"/>
        <v/>
      </c>
      <c r="W188" s="40" t="str">
        <f t="shared" si="10"/>
        <v/>
      </c>
      <c r="X188" s="41" t="str">
        <f t="shared" si="11"/>
        <v/>
      </c>
      <c r="Y188" s="42"/>
      <c r="Z188" s="42"/>
      <c r="AA188" s="42"/>
      <c r="AB188" s="42"/>
      <c r="AC188" s="42"/>
      <c r="AD188" s="43"/>
    </row>
    <row r="189" spans="2:30" ht="21.95" customHeight="1">
      <c r="B189" s="89"/>
      <c r="C189" s="78"/>
      <c r="D189" s="78"/>
      <c r="E189" s="36"/>
      <c r="F189" s="91"/>
      <c r="G189" s="83"/>
      <c r="H189" s="91"/>
      <c r="I189" s="83"/>
      <c r="J189" s="78"/>
      <c r="K189" s="83"/>
      <c r="L189" s="78"/>
      <c r="M189" s="78"/>
      <c r="N189" s="78"/>
      <c r="O189" s="83"/>
      <c r="P189" s="86"/>
      <c r="Q189" s="65" t="s">
        <v>239</v>
      </c>
      <c r="R189" s="62"/>
      <c r="S189" s="37"/>
      <c r="T189" s="44" t="str">
        <f t="shared" si="12"/>
        <v/>
      </c>
      <c r="U189" s="37"/>
      <c r="V189" s="39" t="str">
        <f t="shared" si="9"/>
        <v/>
      </c>
      <c r="W189" s="40" t="str">
        <f t="shared" si="10"/>
        <v/>
      </c>
      <c r="X189" s="41" t="str">
        <f t="shared" si="11"/>
        <v/>
      </c>
      <c r="Y189" s="42"/>
      <c r="Z189" s="42"/>
      <c r="AA189" s="42"/>
      <c r="AB189" s="42"/>
      <c r="AC189" s="42"/>
      <c r="AD189" s="43"/>
    </row>
    <row r="190" spans="2:30" ht="21.95" customHeight="1">
      <c r="B190" s="90"/>
      <c r="C190" s="79"/>
      <c r="D190" s="79"/>
      <c r="E190" s="36"/>
      <c r="F190" s="92"/>
      <c r="G190" s="84"/>
      <c r="H190" s="92"/>
      <c r="I190" s="84"/>
      <c r="J190" s="79"/>
      <c r="K190" s="84"/>
      <c r="L190" s="79"/>
      <c r="M190" s="79"/>
      <c r="N190" s="79"/>
      <c r="O190" s="84"/>
      <c r="P190" s="87"/>
      <c r="Q190" s="65" t="s">
        <v>240</v>
      </c>
      <c r="R190" s="62"/>
      <c r="S190" s="37"/>
      <c r="T190" s="44" t="str">
        <f t="shared" si="12"/>
        <v/>
      </c>
      <c r="U190" s="37"/>
      <c r="V190" s="39" t="str">
        <f t="shared" si="9"/>
        <v/>
      </c>
      <c r="W190" s="40" t="str">
        <f t="shared" si="10"/>
        <v/>
      </c>
      <c r="X190" s="41" t="str">
        <f t="shared" si="11"/>
        <v/>
      </c>
      <c r="Y190" s="42"/>
      <c r="Z190" s="42"/>
      <c r="AA190" s="42"/>
      <c r="AB190" s="42"/>
      <c r="AC190" s="42"/>
      <c r="AD190" s="43"/>
    </row>
    <row r="191" spans="2:30" ht="21.95" customHeight="1">
      <c r="B191" s="89" t="s">
        <v>823</v>
      </c>
      <c r="C191" s="77" t="str">
        <f>IF(F191="Sea level rise and storm surge","SL",IF(F191="Increased flooding","FL",IF(F191="Increased rainfall variability","RV",IF(F191="Increased average temperature","AT",IF(F191="Increase in hot days","HD",IF(F191="Increased fire risk","FR",IF(F191="Increased atmospheric CO2","AC","")))))))</f>
        <v/>
      </c>
      <c r="D191" s="77">
        <v>38</v>
      </c>
      <c r="E191" s="36"/>
      <c r="F191" s="94"/>
      <c r="G191" s="95"/>
      <c r="H191" s="94"/>
      <c r="I191" s="95"/>
      <c r="J191" s="77" t="str">
        <f>IF(I191="Almost Certain",5,IF(I191="likely",4,IF(I191="Possible",3,IF(I191="Unlikely",2,IF(I191="rare",1,"")))))</f>
        <v/>
      </c>
      <c r="K191" s="95"/>
      <c r="L191" s="77" t="str">
        <f>IF(K191="Catastrophic",5,IF(K191="Major",4,IF(K191="Moderate",3,IF(K191="Minor",2,IF(K191="Insignificant",1,"")))))</f>
        <v/>
      </c>
      <c r="M191" s="77" t="str">
        <f>IF(L191="","",L191+J191)</f>
        <v/>
      </c>
      <c r="N191" s="77" t="str">
        <f>IF(M191="","",IF(M191&lt;5,"Low",IF(AND(M191&gt;4,M191&lt;7),"Moderate",IF(M191=7,"High",IF(M191&gt;7,"Extreme",)))))</f>
        <v/>
      </c>
      <c r="O191" s="83"/>
      <c r="P191" s="88"/>
      <c r="Q191" s="65" t="s">
        <v>241</v>
      </c>
      <c r="R191" s="62"/>
      <c r="S191" s="37"/>
      <c r="T191" s="44" t="str">
        <f t="shared" si="12"/>
        <v/>
      </c>
      <c r="U191" s="37"/>
      <c r="V191" s="39" t="str">
        <f t="shared" si="9"/>
        <v/>
      </c>
      <c r="W191" s="40" t="str">
        <f t="shared" si="10"/>
        <v/>
      </c>
      <c r="X191" s="41" t="str">
        <f t="shared" si="11"/>
        <v/>
      </c>
      <c r="Y191" s="42"/>
      <c r="Z191" s="42"/>
      <c r="AA191" s="42"/>
      <c r="AB191" s="42"/>
      <c r="AC191" s="42"/>
      <c r="AD191" s="43"/>
    </row>
    <row r="192" spans="2:30" ht="21.95" customHeight="1">
      <c r="B192" s="89"/>
      <c r="C192" s="78"/>
      <c r="D192" s="78"/>
      <c r="E192" s="36"/>
      <c r="F192" s="91"/>
      <c r="G192" s="83"/>
      <c r="H192" s="91"/>
      <c r="I192" s="83"/>
      <c r="J192" s="78"/>
      <c r="K192" s="83"/>
      <c r="L192" s="78"/>
      <c r="M192" s="78"/>
      <c r="N192" s="78"/>
      <c r="O192" s="83"/>
      <c r="P192" s="86"/>
      <c r="Q192" s="65" t="s">
        <v>242</v>
      </c>
      <c r="R192" s="62"/>
      <c r="S192" s="37"/>
      <c r="T192" s="44" t="str">
        <f t="shared" si="12"/>
        <v/>
      </c>
      <c r="U192" s="37"/>
      <c r="V192" s="39" t="str">
        <f t="shared" si="9"/>
        <v/>
      </c>
      <c r="W192" s="40" t="str">
        <f t="shared" si="10"/>
        <v/>
      </c>
      <c r="X192" s="41" t="str">
        <f t="shared" si="11"/>
        <v/>
      </c>
      <c r="Y192" s="42"/>
      <c r="Z192" s="42"/>
      <c r="AA192" s="42"/>
      <c r="AB192" s="42"/>
      <c r="AC192" s="42"/>
      <c r="AD192" s="43"/>
    </row>
    <row r="193" spans="2:30" ht="21.95" customHeight="1">
      <c r="B193" s="89"/>
      <c r="C193" s="78"/>
      <c r="D193" s="78"/>
      <c r="E193" s="36"/>
      <c r="F193" s="91"/>
      <c r="G193" s="83"/>
      <c r="H193" s="91"/>
      <c r="I193" s="83"/>
      <c r="J193" s="78"/>
      <c r="K193" s="83"/>
      <c r="L193" s="78"/>
      <c r="M193" s="78"/>
      <c r="N193" s="78"/>
      <c r="O193" s="83"/>
      <c r="P193" s="86"/>
      <c r="Q193" s="65" t="s">
        <v>243</v>
      </c>
      <c r="R193" s="62"/>
      <c r="S193" s="37"/>
      <c r="T193" s="44" t="str">
        <f t="shared" si="12"/>
        <v/>
      </c>
      <c r="U193" s="37"/>
      <c r="V193" s="39" t="str">
        <f t="shared" si="9"/>
        <v/>
      </c>
      <c r="W193" s="40" t="str">
        <f t="shared" si="10"/>
        <v/>
      </c>
      <c r="X193" s="41" t="str">
        <f t="shared" si="11"/>
        <v/>
      </c>
      <c r="Y193" s="42"/>
      <c r="Z193" s="42"/>
      <c r="AA193" s="42"/>
      <c r="AB193" s="42"/>
      <c r="AC193" s="42"/>
      <c r="AD193" s="43"/>
    </row>
    <row r="194" spans="2:30" ht="21.95" customHeight="1">
      <c r="B194" s="89"/>
      <c r="C194" s="78"/>
      <c r="D194" s="78"/>
      <c r="E194" s="36"/>
      <c r="F194" s="91"/>
      <c r="G194" s="83"/>
      <c r="H194" s="91"/>
      <c r="I194" s="83"/>
      <c r="J194" s="78"/>
      <c r="K194" s="83"/>
      <c r="L194" s="78"/>
      <c r="M194" s="78"/>
      <c r="N194" s="78"/>
      <c r="O194" s="83"/>
      <c r="P194" s="86"/>
      <c r="Q194" s="65" t="s">
        <v>244</v>
      </c>
      <c r="R194" s="62"/>
      <c r="S194" s="37"/>
      <c r="T194" s="44" t="str">
        <f t="shared" si="12"/>
        <v/>
      </c>
      <c r="U194" s="37"/>
      <c r="V194" s="39" t="str">
        <f t="shared" si="9"/>
        <v/>
      </c>
      <c r="W194" s="40" t="str">
        <f t="shared" si="10"/>
        <v/>
      </c>
      <c r="X194" s="41" t="str">
        <f t="shared" si="11"/>
        <v/>
      </c>
      <c r="Y194" s="42"/>
      <c r="Z194" s="42"/>
      <c r="AA194" s="42"/>
      <c r="AB194" s="42"/>
      <c r="AC194" s="42"/>
      <c r="AD194" s="43"/>
    </row>
    <row r="195" spans="2:30" ht="21.95" customHeight="1">
      <c r="B195" s="90"/>
      <c r="C195" s="79"/>
      <c r="D195" s="79"/>
      <c r="E195" s="36"/>
      <c r="F195" s="92"/>
      <c r="G195" s="84"/>
      <c r="H195" s="92"/>
      <c r="I195" s="84"/>
      <c r="J195" s="79"/>
      <c r="K195" s="84"/>
      <c r="L195" s="79"/>
      <c r="M195" s="79"/>
      <c r="N195" s="79"/>
      <c r="O195" s="84"/>
      <c r="P195" s="87"/>
      <c r="Q195" s="65" t="s">
        <v>245</v>
      </c>
      <c r="R195" s="62"/>
      <c r="S195" s="37"/>
      <c r="T195" s="44" t="str">
        <f t="shared" si="12"/>
        <v/>
      </c>
      <c r="U195" s="37"/>
      <c r="V195" s="39" t="str">
        <f t="shared" si="9"/>
        <v/>
      </c>
      <c r="W195" s="40" t="str">
        <f t="shared" si="10"/>
        <v/>
      </c>
      <c r="X195" s="41" t="str">
        <f t="shared" si="11"/>
        <v/>
      </c>
      <c r="Y195" s="42"/>
      <c r="Z195" s="42"/>
      <c r="AA195" s="42"/>
      <c r="AB195" s="42"/>
      <c r="AC195" s="42"/>
      <c r="AD195" s="43"/>
    </row>
    <row r="196" spans="2:30" ht="21.95" customHeight="1">
      <c r="B196" s="89" t="s">
        <v>824</v>
      </c>
      <c r="C196" s="77" t="str">
        <f>IF(F196="Sea level rise and storm surge","SL",IF(F196="Increased flooding","FL",IF(F196="Increased rainfall variability","RV",IF(F196="Increased average temperature","AT",IF(F196="Increase in hot days","HD",IF(F196="Increased fire risk","FR",IF(F196="Increased atmospheric CO2","AC","")))))))</f>
        <v/>
      </c>
      <c r="D196" s="77">
        <v>39</v>
      </c>
      <c r="E196" s="36"/>
      <c r="F196" s="94"/>
      <c r="G196" s="95"/>
      <c r="H196" s="94"/>
      <c r="I196" s="95"/>
      <c r="J196" s="77" t="str">
        <f>IF(I196="Almost Certain",5,IF(I196="likely",4,IF(I196="Possible",3,IF(I196="Unlikely",2,IF(I196="rare",1,"")))))</f>
        <v/>
      </c>
      <c r="K196" s="95"/>
      <c r="L196" s="77" t="str">
        <f>IF(K196="Catastrophic",5,IF(K196="Major",4,IF(K196="Moderate",3,IF(K196="Minor",2,IF(K196="Insignificant",1,"")))))</f>
        <v/>
      </c>
      <c r="M196" s="77" t="str">
        <f>IF(L196="","",L196+J196)</f>
        <v/>
      </c>
      <c r="N196" s="77" t="str">
        <f>IF(M196="","",IF(M196&lt;5,"Low",IF(AND(M196&gt;4,M196&lt;7),"Moderate",IF(M196=7,"High",IF(M196&gt;7,"Extreme",)))))</f>
        <v/>
      </c>
      <c r="O196" s="83"/>
      <c r="P196" s="88"/>
      <c r="Q196" s="65" t="s">
        <v>246</v>
      </c>
      <c r="R196" s="62"/>
      <c r="S196" s="37"/>
      <c r="T196" s="44" t="str">
        <f t="shared" si="12"/>
        <v/>
      </c>
      <c r="U196" s="37"/>
      <c r="V196" s="39" t="str">
        <f t="shared" si="9"/>
        <v/>
      </c>
      <c r="W196" s="40" t="str">
        <f t="shared" si="10"/>
        <v/>
      </c>
      <c r="X196" s="41" t="str">
        <f t="shared" si="11"/>
        <v/>
      </c>
      <c r="Y196" s="42"/>
      <c r="Z196" s="42"/>
      <c r="AA196" s="42"/>
      <c r="AB196" s="42"/>
      <c r="AC196" s="42"/>
      <c r="AD196" s="43"/>
    </row>
    <row r="197" spans="2:30" ht="21.95" customHeight="1">
      <c r="B197" s="89"/>
      <c r="C197" s="78"/>
      <c r="D197" s="78"/>
      <c r="E197" s="36"/>
      <c r="F197" s="91"/>
      <c r="G197" s="83"/>
      <c r="H197" s="91"/>
      <c r="I197" s="83"/>
      <c r="J197" s="78"/>
      <c r="K197" s="83"/>
      <c r="L197" s="78"/>
      <c r="M197" s="78"/>
      <c r="N197" s="78"/>
      <c r="O197" s="83"/>
      <c r="P197" s="86"/>
      <c r="Q197" s="65" t="s">
        <v>247</v>
      </c>
      <c r="R197" s="62"/>
      <c r="S197" s="37"/>
      <c r="T197" s="44" t="str">
        <f t="shared" si="12"/>
        <v/>
      </c>
      <c r="U197" s="37"/>
      <c r="V197" s="39" t="str">
        <f t="shared" si="9"/>
        <v/>
      </c>
      <c r="W197" s="40" t="str">
        <f t="shared" si="10"/>
        <v/>
      </c>
      <c r="X197" s="41" t="str">
        <f t="shared" si="11"/>
        <v/>
      </c>
      <c r="Y197" s="42"/>
      <c r="Z197" s="42"/>
      <c r="AA197" s="42"/>
      <c r="AB197" s="42"/>
      <c r="AC197" s="42"/>
      <c r="AD197" s="43"/>
    </row>
    <row r="198" spans="2:30" ht="21.95" customHeight="1">
      <c r="B198" s="89"/>
      <c r="C198" s="78"/>
      <c r="D198" s="78"/>
      <c r="E198" s="36"/>
      <c r="F198" s="91"/>
      <c r="G198" s="83"/>
      <c r="H198" s="91"/>
      <c r="I198" s="83"/>
      <c r="J198" s="78"/>
      <c r="K198" s="83"/>
      <c r="L198" s="78"/>
      <c r="M198" s="78"/>
      <c r="N198" s="78"/>
      <c r="O198" s="83"/>
      <c r="P198" s="86"/>
      <c r="Q198" s="65" t="s">
        <v>248</v>
      </c>
      <c r="R198" s="62"/>
      <c r="S198" s="37"/>
      <c r="T198" s="44" t="str">
        <f t="shared" si="12"/>
        <v/>
      </c>
      <c r="U198" s="37"/>
      <c r="V198" s="39" t="str">
        <f t="shared" si="9"/>
        <v/>
      </c>
      <c r="W198" s="40" t="str">
        <f t="shared" si="10"/>
        <v/>
      </c>
      <c r="X198" s="41" t="str">
        <f t="shared" si="11"/>
        <v/>
      </c>
      <c r="Y198" s="42"/>
      <c r="Z198" s="42"/>
      <c r="AA198" s="42"/>
      <c r="AB198" s="42"/>
      <c r="AC198" s="42"/>
      <c r="AD198" s="43"/>
    </row>
    <row r="199" spans="2:30" ht="21.95" customHeight="1">
      <c r="B199" s="89"/>
      <c r="C199" s="78"/>
      <c r="D199" s="78"/>
      <c r="E199" s="36"/>
      <c r="F199" s="91"/>
      <c r="G199" s="83"/>
      <c r="H199" s="91"/>
      <c r="I199" s="83"/>
      <c r="J199" s="78"/>
      <c r="K199" s="83"/>
      <c r="L199" s="78"/>
      <c r="M199" s="78"/>
      <c r="N199" s="78"/>
      <c r="O199" s="83"/>
      <c r="P199" s="86"/>
      <c r="Q199" s="65" t="s">
        <v>249</v>
      </c>
      <c r="R199" s="62"/>
      <c r="S199" s="37"/>
      <c r="T199" s="44" t="str">
        <f t="shared" si="12"/>
        <v/>
      </c>
      <c r="U199" s="37"/>
      <c r="V199" s="39" t="str">
        <f t="shared" si="9"/>
        <v/>
      </c>
      <c r="W199" s="40" t="str">
        <f t="shared" si="10"/>
        <v/>
      </c>
      <c r="X199" s="41" t="str">
        <f t="shared" si="11"/>
        <v/>
      </c>
      <c r="Y199" s="42"/>
      <c r="Z199" s="42"/>
      <c r="AA199" s="42"/>
      <c r="AB199" s="42"/>
      <c r="AC199" s="42"/>
      <c r="AD199" s="43"/>
    </row>
    <row r="200" spans="2:30" ht="21.95" customHeight="1">
      <c r="B200" s="90"/>
      <c r="C200" s="79"/>
      <c r="D200" s="79"/>
      <c r="E200" s="36"/>
      <c r="F200" s="92"/>
      <c r="G200" s="84"/>
      <c r="H200" s="92"/>
      <c r="I200" s="84"/>
      <c r="J200" s="79"/>
      <c r="K200" s="84"/>
      <c r="L200" s="79"/>
      <c r="M200" s="79"/>
      <c r="N200" s="79"/>
      <c r="O200" s="84"/>
      <c r="P200" s="87"/>
      <c r="Q200" s="65" t="s">
        <v>250</v>
      </c>
      <c r="R200" s="62"/>
      <c r="S200" s="37"/>
      <c r="T200" s="44" t="str">
        <f t="shared" si="12"/>
        <v/>
      </c>
      <c r="U200" s="37"/>
      <c r="V200" s="39" t="str">
        <f aca="true" t="shared" si="13" ref="V200:V263">IF(U200="Catastrophic",5,IF(U200="Major",4,IF(U200="Moderate",3,IF(U200="Minor",2,IF(U200="Insignificant",1,"")))))</f>
        <v/>
      </c>
      <c r="W200" s="40" t="str">
        <f aca="true" t="shared" si="14" ref="W200:W263">IF(V200="","",V200+T200)</f>
        <v/>
      </c>
      <c r="X200" s="41" t="str">
        <f aca="true" t="shared" si="15" ref="X200:X263">IF(W200="","",IF(W200&lt;5,"Low",IF(AND(W200&gt;4,W200&lt;7),"Moderate",IF(W200=7,"High",IF(W200&gt;7,"Extreme",)))))</f>
        <v/>
      </c>
      <c r="Y200" s="42"/>
      <c r="Z200" s="42"/>
      <c r="AA200" s="42"/>
      <c r="AB200" s="42"/>
      <c r="AC200" s="42"/>
      <c r="AD200" s="43"/>
    </row>
    <row r="201" spans="2:30" ht="21.95" customHeight="1">
      <c r="B201" s="89" t="s">
        <v>825</v>
      </c>
      <c r="C201" s="77" t="str">
        <f>IF(F201="Sea level rise and storm surge","SL",IF(F201="Increased flooding","FL",IF(F201="Increased rainfall variability","RV",IF(F201="Increased average temperature","AT",IF(F201="Increase in hot days","HD",IF(F201="Increased fire risk","FR",IF(F201="Increased atmospheric CO2","AC","")))))))</f>
        <v/>
      </c>
      <c r="D201" s="77">
        <v>40</v>
      </c>
      <c r="E201" s="36"/>
      <c r="F201" s="94"/>
      <c r="G201" s="95"/>
      <c r="H201" s="94"/>
      <c r="I201" s="95"/>
      <c r="J201" s="77" t="str">
        <f>IF(I201="Almost Certain",5,IF(I201="likely",4,IF(I201="Possible",3,IF(I201="Unlikely",2,IF(I201="rare",1,"")))))</f>
        <v/>
      </c>
      <c r="K201" s="95"/>
      <c r="L201" s="77" t="str">
        <f>IF(K201="Catastrophic",5,IF(K201="Major",4,IF(K201="Moderate",3,IF(K201="Minor",2,IF(K201="Insignificant",1,"")))))</f>
        <v/>
      </c>
      <c r="M201" s="77" t="str">
        <f>IF(L201="","",L201+J201)</f>
        <v/>
      </c>
      <c r="N201" s="77" t="str">
        <f>IF(M201="","",IF(M201&lt;5,"Low",IF(AND(M201&gt;4,M201&lt;7),"Moderate",IF(M201=7,"High",IF(M201&gt;7,"Extreme",)))))</f>
        <v/>
      </c>
      <c r="O201" s="83"/>
      <c r="P201" s="88"/>
      <c r="Q201" s="65" t="s">
        <v>251</v>
      </c>
      <c r="R201" s="62"/>
      <c r="S201" s="37"/>
      <c r="T201" s="44" t="str">
        <f t="shared" si="12"/>
        <v/>
      </c>
      <c r="U201" s="37"/>
      <c r="V201" s="39" t="str">
        <f t="shared" si="13"/>
        <v/>
      </c>
      <c r="W201" s="40" t="str">
        <f t="shared" si="14"/>
        <v/>
      </c>
      <c r="X201" s="41" t="str">
        <f t="shared" si="15"/>
        <v/>
      </c>
      <c r="Y201" s="42"/>
      <c r="Z201" s="42"/>
      <c r="AA201" s="42"/>
      <c r="AB201" s="42"/>
      <c r="AC201" s="42"/>
      <c r="AD201" s="43"/>
    </row>
    <row r="202" spans="2:30" ht="21.95" customHeight="1">
      <c r="B202" s="89"/>
      <c r="C202" s="78"/>
      <c r="D202" s="78"/>
      <c r="E202" s="36"/>
      <c r="F202" s="91"/>
      <c r="G202" s="83"/>
      <c r="H202" s="91"/>
      <c r="I202" s="83"/>
      <c r="J202" s="78"/>
      <c r="K202" s="83"/>
      <c r="L202" s="78"/>
      <c r="M202" s="78"/>
      <c r="N202" s="78"/>
      <c r="O202" s="83"/>
      <c r="P202" s="86"/>
      <c r="Q202" s="65" t="s">
        <v>252</v>
      </c>
      <c r="R202" s="62"/>
      <c r="S202" s="37"/>
      <c r="T202" s="44" t="str">
        <f t="shared" si="12"/>
        <v/>
      </c>
      <c r="U202" s="37"/>
      <c r="V202" s="39" t="str">
        <f t="shared" si="13"/>
        <v/>
      </c>
      <c r="W202" s="40" t="str">
        <f t="shared" si="14"/>
        <v/>
      </c>
      <c r="X202" s="41" t="str">
        <f t="shared" si="15"/>
        <v/>
      </c>
      <c r="Y202" s="42"/>
      <c r="Z202" s="42"/>
      <c r="AA202" s="42"/>
      <c r="AB202" s="42"/>
      <c r="AC202" s="42"/>
      <c r="AD202" s="43"/>
    </row>
    <row r="203" spans="2:30" ht="21.95" customHeight="1">
      <c r="B203" s="89"/>
      <c r="C203" s="78"/>
      <c r="D203" s="78"/>
      <c r="E203" s="36"/>
      <c r="F203" s="91"/>
      <c r="G203" s="83"/>
      <c r="H203" s="91"/>
      <c r="I203" s="83"/>
      <c r="J203" s="78"/>
      <c r="K203" s="83"/>
      <c r="L203" s="78"/>
      <c r="M203" s="78"/>
      <c r="N203" s="78"/>
      <c r="O203" s="83"/>
      <c r="P203" s="86"/>
      <c r="Q203" s="65" t="s">
        <v>253</v>
      </c>
      <c r="R203" s="62"/>
      <c r="S203" s="37"/>
      <c r="T203" s="44" t="str">
        <f t="shared" si="12"/>
        <v/>
      </c>
      <c r="U203" s="37"/>
      <c r="V203" s="39" t="str">
        <f t="shared" si="13"/>
        <v/>
      </c>
      <c r="W203" s="40" t="str">
        <f t="shared" si="14"/>
        <v/>
      </c>
      <c r="X203" s="41" t="str">
        <f t="shared" si="15"/>
        <v/>
      </c>
      <c r="Y203" s="42"/>
      <c r="Z203" s="42"/>
      <c r="AA203" s="42"/>
      <c r="AB203" s="42"/>
      <c r="AC203" s="42"/>
      <c r="AD203" s="43"/>
    </row>
    <row r="204" spans="2:30" ht="21.95" customHeight="1">
      <c r="B204" s="89"/>
      <c r="C204" s="78"/>
      <c r="D204" s="78"/>
      <c r="E204" s="36"/>
      <c r="F204" s="91"/>
      <c r="G204" s="83"/>
      <c r="H204" s="91"/>
      <c r="I204" s="83"/>
      <c r="J204" s="78"/>
      <c r="K204" s="83"/>
      <c r="L204" s="78"/>
      <c r="M204" s="78"/>
      <c r="N204" s="78"/>
      <c r="O204" s="83"/>
      <c r="P204" s="86"/>
      <c r="Q204" s="65" t="s">
        <v>254</v>
      </c>
      <c r="R204" s="62"/>
      <c r="S204" s="37"/>
      <c r="T204" s="44" t="str">
        <f t="shared" si="12"/>
        <v/>
      </c>
      <c r="U204" s="37"/>
      <c r="V204" s="39" t="str">
        <f t="shared" si="13"/>
        <v/>
      </c>
      <c r="W204" s="40" t="str">
        <f t="shared" si="14"/>
        <v/>
      </c>
      <c r="X204" s="41" t="str">
        <f t="shared" si="15"/>
        <v/>
      </c>
      <c r="Y204" s="42"/>
      <c r="Z204" s="42"/>
      <c r="AA204" s="42"/>
      <c r="AB204" s="42"/>
      <c r="AC204" s="42"/>
      <c r="AD204" s="43"/>
    </row>
    <row r="205" spans="2:30" ht="21.95" customHeight="1">
      <c r="B205" s="90"/>
      <c r="C205" s="79"/>
      <c r="D205" s="79"/>
      <c r="E205" s="36"/>
      <c r="F205" s="92"/>
      <c r="G205" s="84"/>
      <c r="H205" s="92"/>
      <c r="I205" s="84"/>
      <c r="J205" s="79"/>
      <c r="K205" s="84"/>
      <c r="L205" s="79"/>
      <c r="M205" s="79"/>
      <c r="N205" s="79"/>
      <c r="O205" s="84"/>
      <c r="P205" s="87"/>
      <c r="Q205" s="65" t="s">
        <v>255</v>
      </c>
      <c r="R205" s="62"/>
      <c r="S205" s="37"/>
      <c r="T205" s="44" t="str">
        <f t="shared" si="12"/>
        <v/>
      </c>
      <c r="U205" s="37"/>
      <c r="V205" s="39" t="str">
        <f t="shared" si="13"/>
        <v/>
      </c>
      <c r="W205" s="40" t="str">
        <f t="shared" si="14"/>
        <v/>
      </c>
      <c r="X205" s="41" t="str">
        <f t="shared" si="15"/>
        <v/>
      </c>
      <c r="Y205" s="42"/>
      <c r="Z205" s="42"/>
      <c r="AA205" s="42"/>
      <c r="AB205" s="42"/>
      <c r="AC205" s="42"/>
      <c r="AD205" s="43"/>
    </row>
    <row r="206" spans="2:30" ht="21.95" customHeight="1">
      <c r="B206" s="89" t="s">
        <v>826</v>
      </c>
      <c r="C206" s="77" t="str">
        <f>IF(F206="Sea level rise and storm surge","SL",IF(F206="Increased flooding","FL",IF(F206="Increased rainfall variability","RV",IF(F206="Increased average temperature","AT",IF(F206="Increase in hot days","HD",IF(F206="Increased fire risk","FR",IF(F206="Increased atmospheric CO2","AC","")))))))</f>
        <v/>
      </c>
      <c r="D206" s="77">
        <v>41</v>
      </c>
      <c r="E206" s="36"/>
      <c r="F206" s="94"/>
      <c r="G206" s="95"/>
      <c r="H206" s="94"/>
      <c r="I206" s="95"/>
      <c r="J206" s="77" t="str">
        <f>IF(I206="Almost Certain",5,IF(I206="likely",4,IF(I206="Possible",3,IF(I206="Unlikely",2,IF(I206="rare",1,"")))))</f>
        <v/>
      </c>
      <c r="K206" s="95"/>
      <c r="L206" s="77" t="str">
        <f>IF(K206="Catastrophic",5,IF(K206="Major",4,IF(K206="Moderate",3,IF(K206="Minor",2,IF(K206="Insignificant",1,"")))))</f>
        <v/>
      </c>
      <c r="M206" s="77" t="str">
        <f>IF(L206="","",L206+J206)</f>
        <v/>
      </c>
      <c r="N206" s="77" t="str">
        <f>IF(M206="","",IF(M206&lt;5,"Low",IF(AND(M206&gt;4,M206&lt;7),"Moderate",IF(M206=7,"High",IF(M206&gt;7,"Extreme",)))))</f>
        <v/>
      </c>
      <c r="O206" s="83"/>
      <c r="P206" s="88"/>
      <c r="Q206" s="65" t="s">
        <v>256</v>
      </c>
      <c r="R206" s="62"/>
      <c r="S206" s="37"/>
      <c r="T206" s="44" t="str">
        <f t="shared" si="12"/>
        <v/>
      </c>
      <c r="U206" s="37"/>
      <c r="V206" s="39" t="str">
        <f t="shared" si="13"/>
        <v/>
      </c>
      <c r="W206" s="40" t="str">
        <f t="shared" si="14"/>
        <v/>
      </c>
      <c r="X206" s="41" t="str">
        <f t="shared" si="15"/>
        <v/>
      </c>
      <c r="Y206" s="42"/>
      <c r="Z206" s="42"/>
      <c r="AA206" s="42"/>
      <c r="AB206" s="42"/>
      <c r="AC206" s="42"/>
      <c r="AD206" s="43"/>
    </row>
    <row r="207" spans="2:30" ht="21.95" customHeight="1">
      <c r="B207" s="89"/>
      <c r="C207" s="78"/>
      <c r="D207" s="78"/>
      <c r="E207" s="36"/>
      <c r="F207" s="91"/>
      <c r="G207" s="83"/>
      <c r="H207" s="91"/>
      <c r="I207" s="83"/>
      <c r="J207" s="78"/>
      <c r="K207" s="83"/>
      <c r="L207" s="78"/>
      <c r="M207" s="78"/>
      <c r="N207" s="78"/>
      <c r="O207" s="83"/>
      <c r="P207" s="86"/>
      <c r="Q207" s="65" t="s">
        <v>257</v>
      </c>
      <c r="R207" s="62"/>
      <c r="S207" s="37"/>
      <c r="T207" s="44" t="str">
        <f t="shared" si="12"/>
        <v/>
      </c>
      <c r="U207" s="37"/>
      <c r="V207" s="39" t="str">
        <f t="shared" si="13"/>
        <v/>
      </c>
      <c r="W207" s="40" t="str">
        <f t="shared" si="14"/>
        <v/>
      </c>
      <c r="X207" s="41" t="str">
        <f t="shared" si="15"/>
        <v/>
      </c>
      <c r="Y207" s="42"/>
      <c r="Z207" s="42"/>
      <c r="AA207" s="42"/>
      <c r="AB207" s="42"/>
      <c r="AC207" s="42"/>
      <c r="AD207" s="43"/>
    </row>
    <row r="208" spans="2:30" ht="21.95" customHeight="1">
      <c r="B208" s="89"/>
      <c r="C208" s="78"/>
      <c r="D208" s="78"/>
      <c r="E208" s="36"/>
      <c r="F208" s="91"/>
      <c r="G208" s="83"/>
      <c r="H208" s="91"/>
      <c r="I208" s="83"/>
      <c r="J208" s="78"/>
      <c r="K208" s="83"/>
      <c r="L208" s="78"/>
      <c r="M208" s="78"/>
      <c r="N208" s="78"/>
      <c r="O208" s="83"/>
      <c r="P208" s="86"/>
      <c r="Q208" s="65" t="s">
        <v>258</v>
      </c>
      <c r="R208" s="62"/>
      <c r="S208" s="37"/>
      <c r="T208" s="44" t="str">
        <f t="shared" si="12"/>
        <v/>
      </c>
      <c r="U208" s="37"/>
      <c r="V208" s="39" t="str">
        <f t="shared" si="13"/>
        <v/>
      </c>
      <c r="W208" s="40" t="str">
        <f t="shared" si="14"/>
        <v/>
      </c>
      <c r="X208" s="41" t="str">
        <f t="shared" si="15"/>
        <v/>
      </c>
      <c r="Y208" s="42"/>
      <c r="Z208" s="42"/>
      <c r="AA208" s="42"/>
      <c r="AB208" s="42"/>
      <c r="AC208" s="42"/>
      <c r="AD208" s="43"/>
    </row>
    <row r="209" spans="2:30" ht="21.95" customHeight="1">
      <c r="B209" s="89"/>
      <c r="C209" s="78"/>
      <c r="D209" s="78"/>
      <c r="E209" s="36"/>
      <c r="F209" s="91"/>
      <c r="G209" s="83"/>
      <c r="H209" s="91"/>
      <c r="I209" s="83"/>
      <c r="J209" s="78"/>
      <c r="K209" s="83"/>
      <c r="L209" s="78"/>
      <c r="M209" s="78"/>
      <c r="N209" s="78"/>
      <c r="O209" s="83"/>
      <c r="P209" s="86"/>
      <c r="Q209" s="65" t="s">
        <v>259</v>
      </c>
      <c r="R209" s="62"/>
      <c r="S209" s="37"/>
      <c r="T209" s="44" t="str">
        <f t="shared" si="12"/>
        <v/>
      </c>
      <c r="U209" s="37"/>
      <c r="V209" s="39" t="str">
        <f t="shared" si="13"/>
        <v/>
      </c>
      <c r="W209" s="40" t="str">
        <f t="shared" si="14"/>
        <v/>
      </c>
      <c r="X209" s="41" t="str">
        <f t="shared" si="15"/>
        <v/>
      </c>
      <c r="Y209" s="42"/>
      <c r="Z209" s="42"/>
      <c r="AA209" s="42"/>
      <c r="AB209" s="42"/>
      <c r="AC209" s="42"/>
      <c r="AD209" s="43"/>
    </row>
    <row r="210" spans="2:30" ht="21.95" customHeight="1">
      <c r="B210" s="90"/>
      <c r="C210" s="79"/>
      <c r="D210" s="79"/>
      <c r="E210" s="36"/>
      <c r="F210" s="92"/>
      <c r="G210" s="84"/>
      <c r="H210" s="92"/>
      <c r="I210" s="84"/>
      <c r="J210" s="79"/>
      <c r="K210" s="84"/>
      <c r="L210" s="79"/>
      <c r="M210" s="79"/>
      <c r="N210" s="79"/>
      <c r="O210" s="84"/>
      <c r="P210" s="87"/>
      <c r="Q210" s="65" t="s">
        <v>260</v>
      </c>
      <c r="R210" s="62"/>
      <c r="S210" s="37"/>
      <c r="T210" s="44" t="str">
        <f t="shared" si="12"/>
        <v/>
      </c>
      <c r="U210" s="37"/>
      <c r="V210" s="39" t="str">
        <f t="shared" si="13"/>
        <v/>
      </c>
      <c r="W210" s="40" t="str">
        <f t="shared" si="14"/>
        <v/>
      </c>
      <c r="X210" s="41" t="str">
        <f t="shared" si="15"/>
        <v/>
      </c>
      <c r="Y210" s="42"/>
      <c r="Z210" s="42"/>
      <c r="AA210" s="42"/>
      <c r="AB210" s="42"/>
      <c r="AC210" s="42"/>
      <c r="AD210" s="43"/>
    </row>
    <row r="211" spans="2:30" ht="21.95" customHeight="1">
      <c r="B211" s="89" t="s">
        <v>827</v>
      </c>
      <c r="C211" s="77" t="str">
        <f>IF(F211="Sea level rise and storm surge","SL",IF(F211="Increased flooding","FL",IF(F211="Increased rainfall variability","RV",IF(F211="Increased average temperature","AT",IF(F211="Increase in hot days","HD",IF(F211="Increased fire risk","FR",IF(F211="Increased atmospheric CO2","AC","")))))))</f>
        <v/>
      </c>
      <c r="D211" s="77">
        <v>42</v>
      </c>
      <c r="E211" s="36"/>
      <c r="F211" s="94"/>
      <c r="G211" s="95"/>
      <c r="H211" s="94"/>
      <c r="I211" s="95"/>
      <c r="J211" s="77" t="str">
        <f>IF(I211="Almost Certain",5,IF(I211="likely",4,IF(I211="Possible",3,IF(I211="Unlikely",2,IF(I211="rare",1,"")))))</f>
        <v/>
      </c>
      <c r="K211" s="95"/>
      <c r="L211" s="77" t="str">
        <f>IF(K211="Catastrophic",5,IF(K211="Major",4,IF(K211="Moderate",3,IF(K211="Minor",2,IF(K211="Insignificant",1,"")))))</f>
        <v/>
      </c>
      <c r="M211" s="77" t="str">
        <f>IF(L211="","",L211+J211)</f>
        <v/>
      </c>
      <c r="N211" s="77" t="str">
        <f>IF(M211="","",IF(M211&lt;5,"Low",IF(AND(M211&gt;4,M211&lt;7),"Moderate",IF(M211=7,"High",IF(M211&gt;7,"Extreme",)))))</f>
        <v/>
      </c>
      <c r="O211" s="83"/>
      <c r="P211" s="88"/>
      <c r="Q211" s="65" t="s">
        <v>261</v>
      </c>
      <c r="R211" s="62"/>
      <c r="S211" s="37"/>
      <c r="T211" s="44" t="str">
        <f t="shared" si="12"/>
        <v/>
      </c>
      <c r="U211" s="37"/>
      <c r="V211" s="39" t="str">
        <f t="shared" si="13"/>
        <v/>
      </c>
      <c r="W211" s="40" t="str">
        <f t="shared" si="14"/>
        <v/>
      </c>
      <c r="X211" s="41" t="str">
        <f t="shared" si="15"/>
        <v/>
      </c>
      <c r="Y211" s="42"/>
      <c r="Z211" s="42"/>
      <c r="AA211" s="42"/>
      <c r="AB211" s="42"/>
      <c r="AC211" s="42"/>
      <c r="AD211" s="43"/>
    </row>
    <row r="212" spans="2:30" ht="21.95" customHeight="1">
      <c r="B212" s="89"/>
      <c r="C212" s="78"/>
      <c r="D212" s="78"/>
      <c r="E212" s="36"/>
      <c r="F212" s="91"/>
      <c r="G212" s="83"/>
      <c r="H212" s="91"/>
      <c r="I212" s="83"/>
      <c r="J212" s="78"/>
      <c r="K212" s="83"/>
      <c r="L212" s="78"/>
      <c r="M212" s="78"/>
      <c r="N212" s="78"/>
      <c r="O212" s="83"/>
      <c r="P212" s="86"/>
      <c r="Q212" s="65" t="s">
        <v>262</v>
      </c>
      <c r="R212" s="62"/>
      <c r="S212" s="37"/>
      <c r="T212" s="44" t="str">
        <f t="shared" si="12"/>
        <v/>
      </c>
      <c r="U212" s="37"/>
      <c r="V212" s="39" t="str">
        <f t="shared" si="13"/>
        <v/>
      </c>
      <c r="W212" s="40" t="str">
        <f t="shared" si="14"/>
        <v/>
      </c>
      <c r="X212" s="41" t="str">
        <f t="shared" si="15"/>
        <v/>
      </c>
      <c r="Y212" s="42"/>
      <c r="Z212" s="42"/>
      <c r="AA212" s="42"/>
      <c r="AB212" s="42"/>
      <c r="AC212" s="42"/>
      <c r="AD212" s="43"/>
    </row>
    <row r="213" spans="2:30" ht="21.95" customHeight="1">
      <c r="B213" s="89"/>
      <c r="C213" s="78"/>
      <c r="D213" s="78"/>
      <c r="E213" s="36"/>
      <c r="F213" s="91"/>
      <c r="G213" s="83"/>
      <c r="H213" s="91"/>
      <c r="I213" s="83"/>
      <c r="J213" s="78"/>
      <c r="K213" s="83"/>
      <c r="L213" s="78"/>
      <c r="M213" s="78"/>
      <c r="N213" s="78"/>
      <c r="O213" s="83"/>
      <c r="P213" s="86"/>
      <c r="Q213" s="65" t="s">
        <v>263</v>
      </c>
      <c r="R213" s="62"/>
      <c r="S213" s="37"/>
      <c r="T213" s="44" t="str">
        <f t="shared" si="12"/>
        <v/>
      </c>
      <c r="U213" s="37"/>
      <c r="V213" s="39" t="str">
        <f t="shared" si="13"/>
        <v/>
      </c>
      <c r="W213" s="40" t="str">
        <f t="shared" si="14"/>
        <v/>
      </c>
      <c r="X213" s="41" t="str">
        <f t="shared" si="15"/>
        <v/>
      </c>
      <c r="Y213" s="42"/>
      <c r="Z213" s="42"/>
      <c r="AA213" s="42"/>
      <c r="AB213" s="42"/>
      <c r="AC213" s="42"/>
      <c r="AD213" s="43"/>
    </row>
    <row r="214" spans="2:30" ht="21.95" customHeight="1">
      <c r="B214" s="89"/>
      <c r="C214" s="78"/>
      <c r="D214" s="78"/>
      <c r="E214" s="36"/>
      <c r="F214" s="91"/>
      <c r="G214" s="83"/>
      <c r="H214" s="91"/>
      <c r="I214" s="83"/>
      <c r="J214" s="78"/>
      <c r="K214" s="83"/>
      <c r="L214" s="78"/>
      <c r="M214" s="78"/>
      <c r="N214" s="78"/>
      <c r="O214" s="83"/>
      <c r="P214" s="86"/>
      <c r="Q214" s="65" t="s">
        <v>264</v>
      </c>
      <c r="R214" s="62"/>
      <c r="S214" s="37"/>
      <c r="T214" s="44" t="str">
        <f aca="true" t="shared" si="16" ref="T214:T277">IF(S214="Almost Certain",5,IF(S214="likely",4,IF(S214="Possible",3,IF(S214="Unlikely",2,IF(S214="rare",1,"")))))</f>
        <v/>
      </c>
      <c r="U214" s="37"/>
      <c r="V214" s="39" t="str">
        <f t="shared" si="13"/>
        <v/>
      </c>
      <c r="W214" s="40" t="str">
        <f t="shared" si="14"/>
        <v/>
      </c>
      <c r="X214" s="41" t="str">
        <f t="shared" si="15"/>
        <v/>
      </c>
      <c r="Y214" s="42"/>
      <c r="Z214" s="42"/>
      <c r="AA214" s="42"/>
      <c r="AB214" s="42"/>
      <c r="AC214" s="42"/>
      <c r="AD214" s="43"/>
    </row>
    <row r="215" spans="2:30" ht="21.95" customHeight="1">
      <c r="B215" s="90"/>
      <c r="C215" s="79"/>
      <c r="D215" s="79"/>
      <c r="E215" s="36"/>
      <c r="F215" s="92"/>
      <c r="G215" s="84"/>
      <c r="H215" s="92"/>
      <c r="I215" s="84"/>
      <c r="J215" s="79"/>
      <c r="K215" s="84"/>
      <c r="L215" s="79"/>
      <c r="M215" s="79"/>
      <c r="N215" s="79"/>
      <c r="O215" s="84"/>
      <c r="P215" s="87"/>
      <c r="Q215" s="65" t="s">
        <v>265</v>
      </c>
      <c r="R215" s="62"/>
      <c r="S215" s="37"/>
      <c r="T215" s="44" t="str">
        <f t="shared" si="16"/>
        <v/>
      </c>
      <c r="U215" s="37"/>
      <c r="V215" s="39" t="str">
        <f t="shared" si="13"/>
        <v/>
      </c>
      <c r="W215" s="40" t="str">
        <f t="shared" si="14"/>
        <v/>
      </c>
      <c r="X215" s="41" t="str">
        <f t="shared" si="15"/>
        <v/>
      </c>
      <c r="Y215" s="42"/>
      <c r="Z215" s="42"/>
      <c r="AA215" s="42"/>
      <c r="AB215" s="42"/>
      <c r="AC215" s="42"/>
      <c r="AD215" s="43"/>
    </row>
    <row r="216" spans="2:30" ht="21.95" customHeight="1">
      <c r="B216" s="89" t="s">
        <v>828</v>
      </c>
      <c r="C216" s="77" t="str">
        <f>IF(F216="Sea level rise and storm surge","SL",IF(F216="Increased flooding","FL",IF(F216="Increased rainfall variability","RV",IF(F216="Increased average temperature","AT",IF(F216="Increase in hot days","HD",IF(F216="Increased fire risk","FR",IF(F216="Increased atmospheric CO2","AC","")))))))</f>
        <v/>
      </c>
      <c r="D216" s="77">
        <v>43</v>
      </c>
      <c r="E216" s="36"/>
      <c r="F216" s="94"/>
      <c r="G216" s="95"/>
      <c r="H216" s="94"/>
      <c r="I216" s="95"/>
      <c r="J216" s="77" t="str">
        <f>IF(I216="Almost Certain",5,IF(I216="likely",4,IF(I216="Possible",3,IF(I216="Unlikely",2,IF(I216="rare",1,"")))))</f>
        <v/>
      </c>
      <c r="K216" s="95"/>
      <c r="L216" s="77" t="str">
        <f>IF(K216="Catastrophic",5,IF(K216="Major",4,IF(K216="Moderate",3,IF(K216="Minor",2,IF(K216="Insignificant",1,"")))))</f>
        <v/>
      </c>
      <c r="M216" s="77" t="str">
        <f>IF(L216="","",L216+J216)</f>
        <v/>
      </c>
      <c r="N216" s="77" t="str">
        <f>IF(M216="","",IF(M216&lt;5,"Low",IF(AND(M216&gt;4,M216&lt;7),"Moderate",IF(M216=7,"High",IF(M216&gt;7,"Extreme",)))))</f>
        <v/>
      </c>
      <c r="O216" s="83"/>
      <c r="P216" s="88"/>
      <c r="Q216" s="65" t="s">
        <v>266</v>
      </c>
      <c r="R216" s="62"/>
      <c r="S216" s="37"/>
      <c r="T216" s="44" t="str">
        <f t="shared" si="16"/>
        <v/>
      </c>
      <c r="U216" s="37"/>
      <c r="V216" s="39" t="str">
        <f t="shared" si="13"/>
        <v/>
      </c>
      <c r="W216" s="40" t="str">
        <f t="shared" si="14"/>
        <v/>
      </c>
      <c r="X216" s="41" t="str">
        <f t="shared" si="15"/>
        <v/>
      </c>
      <c r="Y216" s="42"/>
      <c r="Z216" s="42"/>
      <c r="AA216" s="42"/>
      <c r="AB216" s="42"/>
      <c r="AC216" s="42"/>
      <c r="AD216" s="43"/>
    </row>
    <row r="217" spans="2:30" ht="21.95" customHeight="1">
      <c r="B217" s="89"/>
      <c r="C217" s="78"/>
      <c r="D217" s="78"/>
      <c r="E217" s="36"/>
      <c r="F217" s="91"/>
      <c r="G217" s="83"/>
      <c r="H217" s="91"/>
      <c r="I217" s="83"/>
      <c r="J217" s="78"/>
      <c r="K217" s="83"/>
      <c r="L217" s="78"/>
      <c r="M217" s="78"/>
      <c r="N217" s="78"/>
      <c r="O217" s="83"/>
      <c r="P217" s="86"/>
      <c r="Q217" s="65" t="s">
        <v>267</v>
      </c>
      <c r="R217" s="62"/>
      <c r="S217" s="37"/>
      <c r="T217" s="44" t="str">
        <f t="shared" si="16"/>
        <v/>
      </c>
      <c r="U217" s="37"/>
      <c r="V217" s="39" t="str">
        <f t="shared" si="13"/>
        <v/>
      </c>
      <c r="W217" s="40" t="str">
        <f t="shared" si="14"/>
        <v/>
      </c>
      <c r="X217" s="41" t="str">
        <f t="shared" si="15"/>
        <v/>
      </c>
      <c r="Y217" s="42"/>
      <c r="Z217" s="42"/>
      <c r="AA217" s="42"/>
      <c r="AB217" s="42"/>
      <c r="AC217" s="42"/>
      <c r="AD217" s="43"/>
    </row>
    <row r="218" spans="2:30" ht="21.95" customHeight="1">
      <c r="B218" s="89"/>
      <c r="C218" s="78"/>
      <c r="D218" s="78"/>
      <c r="E218" s="36"/>
      <c r="F218" s="91"/>
      <c r="G218" s="83"/>
      <c r="H218" s="91"/>
      <c r="I218" s="83"/>
      <c r="J218" s="78"/>
      <c r="K218" s="83"/>
      <c r="L218" s="78"/>
      <c r="M218" s="78"/>
      <c r="N218" s="78"/>
      <c r="O218" s="83"/>
      <c r="P218" s="86"/>
      <c r="Q218" s="65" t="s">
        <v>268</v>
      </c>
      <c r="R218" s="62"/>
      <c r="S218" s="37"/>
      <c r="T218" s="44" t="str">
        <f t="shared" si="16"/>
        <v/>
      </c>
      <c r="U218" s="37"/>
      <c r="V218" s="39" t="str">
        <f t="shared" si="13"/>
        <v/>
      </c>
      <c r="W218" s="40" t="str">
        <f t="shared" si="14"/>
        <v/>
      </c>
      <c r="X218" s="41" t="str">
        <f t="shared" si="15"/>
        <v/>
      </c>
      <c r="Y218" s="42"/>
      <c r="Z218" s="42"/>
      <c r="AA218" s="42"/>
      <c r="AB218" s="42"/>
      <c r="AC218" s="42"/>
      <c r="AD218" s="43"/>
    </row>
    <row r="219" spans="2:30" ht="21.95" customHeight="1">
      <c r="B219" s="89"/>
      <c r="C219" s="78"/>
      <c r="D219" s="78"/>
      <c r="E219" s="36"/>
      <c r="F219" s="91"/>
      <c r="G219" s="83"/>
      <c r="H219" s="91"/>
      <c r="I219" s="83"/>
      <c r="J219" s="78"/>
      <c r="K219" s="83"/>
      <c r="L219" s="78"/>
      <c r="M219" s="78"/>
      <c r="N219" s="78"/>
      <c r="O219" s="83"/>
      <c r="P219" s="86"/>
      <c r="Q219" s="65" t="s">
        <v>269</v>
      </c>
      <c r="R219" s="62"/>
      <c r="S219" s="37"/>
      <c r="T219" s="44" t="str">
        <f t="shared" si="16"/>
        <v/>
      </c>
      <c r="U219" s="37"/>
      <c r="V219" s="39" t="str">
        <f t="shared" si="13"/>
        <v/>
      </c>
      <c r="W219" s="40" t="str">
        <f t="shared" si="14"/>
        <v/>
      </c>
      <c r="X219" s="41" t="str">
        <f t="shared" si="15"/>
        <v/>
      </c>
      <c r="Y219" s="42"/>
      <c r="Z219" s="42"/>
      <c r="AA219" s="42"/>
      <c r="AB219" s="42"/>
      <c r="AC219" s="42"/>
      <c r="AD219" s="43"/>
    </row>
    <row r="220" spans="2:30" ht="21.95" customHeight="1">
      <c r="B220" s="90"/>
      <c r="C220" s="79"/>
      <c r="D220" s="79"/>
      <c r="E220" s="36"/>
      <c r="F220" s="92"/>
      <c r="G220" s="84"/>
      <c r="H220" s="92"/>
      <c r="I220" s="84"/>
      <c r="J220" s="79"/>
      <c r="K220" s="84"/>
      <c r="L220" s="79"/>
      <c r="M220" s="79"/>
      <c r="N220" s="79"/>
      <c r="O220" s="84"/>
      <c r="P220" s="87"/>
      <c r="Q220" s="65" t="s">
        <v>270</v>
      </c>
      <c r="R220" s="62"/>
      <c r="S220" s="37"/>
      <c r="T220" s="44" t="str">
        <f t="shared" si="16"/>
        <v/>
      </c>
      <c r="U220" s="37"/>
      <c r="V220" s="39" t="str">
        <f t="shared" si="13"/>
        <v/>
      </c>
      <c r="W220" s="40" t="str">
        <f t="shared" si="14"/>
        <v/>
      </c>
      <c r="X220" s="41" t="str">
        <f t="shared" si="15"/>
        <v/>
      </c>
      <c r="Y220" s="42"/>
      <c r="Z220" s="42"/>
      <c r="AA220" s="42"/>
      <c r="AB220" s="42"/>
      <c r="AC220" s="42"/>
      <c r="AD220" s="43"/>
    </row>
    <row r="221" spans="2:30" ht="21.95" customHeight="1">
      <c r="B221" s="89" t="s">
        <v>829</v>
      </c>
      <c r="C221" s="77" t="str">
        <f>IF(F221="Sea level rise and storm surge","SL",IF(F221="Increased flooding","FL",IF(F221="Increased rainfall variability","RV",IF(F221="Increased average temperature","AT",IF(F221="Increase in hot days","HD",IF(F221="Increased fire risk","FR",IF(F221="Increased atmospheric CO2","AC","")))))))</f>
        <v/>
      </c>
      <c r="D221" s="77">
        <v>44</v>
      </c>
      <c r="E221" s="36"/>
      <c r="F221" s="94"/>
      <c r="G221" s="95"/>
      <c r="H221" s="94"/>
      <c r="I221" s="95"/>
      <c r="J221" s="77" t="str">
        <f>IF(I221="Almost Certain",5,IF(I221="likely",4,IF(I221="Possible",3,IF(I221="Unlikely",2,IF(I221="rare",1,"")))))</f>
        <v/>
      </c>
      <c r="K221" s="95"/>
      <c r="L221" s="77" t="str">
        <f>IF(K221="Catastrophic",5,IF(K221="Major",4,IF(K221="Moderate",3,IF(K221="Minor",2,IF(K221="Insignificant",1,"")))))</f>
        <v/>
      </c>
      <c r="M221" s="77" t="str">
        <f>IF(L221="","",L221+J221)</f>
        <v/>
      </c>
      <c r="N221" s="77" t="str">
        <f>IF(M221="","",IF(M221&lt;5,"Low",IF(AND(M221&gt;4,M221&lt;7),"Moderate",IF(M221=7,"High",IF(M221&gt;7,"Extreme",)))))</f>
        <v/>
      </c>
      <c r="O221" s="83"/>
      <c r="P221" s="88"/>
      <c r="Q221" s="65" t="s">
        <v>271</v>
      </c>
      <c r="R221" s="62"/>
      <c r="S221" s="37"/>
      <c r="T221" s="44" t="str">
        <f t="shared" si="16"/>
        <v/>
      </c>
      <c r="U221" s="37"/>
      <c r="V221" s="39" t="str">
        <f t="shared" si="13"/>
        <v/>
      </c>
      <c r="W221" s="40" t="str">
        <f t="shared" si="14"/>
        <v/>
      </c>
      <c r="X221" s="41" t="str">
        <f t="shared" si="15"/>
        <v/>
      </c>
      <c r="Y221" s="42"/>
      <c r="Z221" s="42"/>
      <c r="AA221" s="42"/>
      <c r="AB221" s="42"/>
      <c r="AC221" s="42"/>
      <c r="AD221" s="43"/>
    </row>
    <row r="222" spans="2:30" ht="21.95" customHeight="1">
      <c r="B222" s="89"/>
      <c r="C222" s="78"/>
      <c r="D222" s="78"/>
      <c r="E222" s="36"/>
      <c r="F222" s="91"/>
      <c r="G222" s="83"/>
      <c r="H222" s="91"/>
      <c r="I222" s="83"/>
      <c r="J222" s="78"/>
      <c r="K222" s="83"/>
      <c r="L222" s="78"/>
      <c r="M222" s="78"/>
      <c r="N222" s="78"/>
      <c r="O222" s="83"/>
      <c r="P222" s="86"/>
      <c r="Q222" s="65" t="s">
        <v>272</v>
      </c>
      <c r="R222" s="62"/>
      <c r="S222" s="37"/>
      <c r="T222" s="44" t="str">
        <f t="shared" si="16"/>
        <v/>
      </c>
      <c r="U222" s="37"/>
      <c r="V222" s="39" t="str">
        <f t="shared" si="13"/>
        <v/>
      </c>
      <c r="W222" s="40" t="str">
        <f t="shared" si="14"/>
        <v/>
      </c>
      <c r="X222" s="41" t="str">
        <f t="shared" si="15"/>
        <v/>
      </c>
      <c r="Y222" s="42"/>
      <c r="Z222" s="42"/>
      <c r="AA222" s="42"/>
      <c r="AB222" s="42"/>
      <c r="AC222" s="42"/>
      <c r="AD222" s="43"/>
    </row>
    <row r="223" spans="2:30" ht="21.95" customHeight="1">
      <c r="B223" s="89"/>
      <c r="C223" s="78"/>
      <c r="D223" s="78"/>
      <c r="E223" s="36"/>
      <c r="F223" s="91"/>
      <c r="G223" s="83"/>
      <c r="H223" s="91"/>
      <c r="I223" s="83"/>
      <c r="J223" s="78"/>
      <c r="K223" s="83"/>
      <c r="L223" s="78"/>
      <c r="M223" s="78"/>
      <c r="N223" s="78"/>
      <c r="O223" s="83"/>
      <c r="P223" s="86"/>
      <c r="Q223" s="65" t="s">
        <v>273</v>
      </c>
      <c r="R223" s="62"/>
      <c r="S223" s="37"/>
      <c r="T223" s="44" t="str">
        <f t="shared" si="16"/>
        <v/>
      </c>
      <c r="U223" s="37"/>
      <c r="V223" s="39" t="str">
        <f t="shared" si="13"/>
        <v/>
      </c>
      <c r="W223" s="40" t="str">
        <f t="shared" si="14"/>
        <v/>
      </c>
      <c r="X223" s="41" t="str">
        <f t="shared" si="15"/>
        <v/>
      </c>
      <c r="Y223" s="42"/>
      <c r="Z223" s="42"/>
      <c r="AA223" s="42"/>
      <c r="AB223" s="42"/>
      <c r="AC223" s="42"/>
      <c r="AD223" s="43"/>
    </row>
    <row r="224" spans="2:30" ht="21.95" customHeight="1">
      <c r="B224" s="89"/>
      <c r="C224" s="78"/>
      <c r="D224" s="78"/>
      <c r="E224" s="36"/>
      <c r="F224" s="91"/>
      <c r="G224" s="83"/>
      <c r="H224" s="91"/>
      <c r="I224" s="83"/>
      <c r="J224" s="78"/>
      <c r="K224" s="83"/>
      <c r="L224" s="78"/>
      <c r="M224" s="78"/>
      <c r="N224" s="78"/>
      <c r="O224" s="83"/>
      <c r="P224" s="86"/>
      <c r="Q224" s="65" t="s">
        <v>274</v>
      </c>
      <c r="R224" s="62"/>
      <c r="S224" s="37"/>
      <c r="T224" s="44" t="str">
        <f t="shared" si="16"/>
        <v/>
      </c>
      <c r="U224" s="37"/>
      <c r="V224" s="39" t="str">
        <f t="shared" si="13"/>
        <v/>
      </c>
      <c r="W224" s="40" t="str">
        <f t="shared" si="14"/>
        <v/>
      </c>
      <c r="X224" s="41" t="str">
        <f t="shared" si="15"/>
        <v/>
      </c>
      <c r="Y224" s="42"/>
      <c r="Z224" s="42"/>
      <c r="AA224" s="42"/>
      <c r="AB224" s="42"/>
      <c r="AC224" s="42"/>
      <c r="AD224" s="43"/>
    </row>
    <row r="225" spans="2:30" ht="21.95" customHeight="1">
      <c r="B225" s="90"/>
      <c r="C225" s="79"/>
      <c r="D225" s="79"/>
      <c r="E225" s="36"/>
      <c r="F225" s="92"/>
      <c r="G225" s="84"/>
      <c r="H225" s="92"/>
      <c r="I225" s="84"/>
      <c r="J225" s="79"/>
      <c r="K225" s="84"/>
      <c r="L225" s="79"/>
      <c r="M225" s="79"/>
      <c r="N225" s="79"/>
      <c r="O225" s="84"/>
      <c r="P225" s="87"/>
      <c r="Q225" s="65" t="s">
        <v>275</v>
      </c>
      <c r="R225" s="62"/>
      <c r="S225" s="37"/>
      <c r="T225" s="44" t="str">
        <f t="shared" si="16"/>
        <v/>
      </c>
      <c r="U225" s="37"/>
      <c r="V225" s="39" t="str">
        <f t="shared" si="13"/>
        <v/>
      </c>
      <c r="W225" s="40" t="str">
        <f t="shared" si="14"/>
        <v/>
      </c>
      <c r="X225" s="41" t="str">
        <f t="shared" si="15"/>
        <v/>
      </c>
      <c r="Y225" s="42"/>
      <c r="Z225" s="42"/>
      <c r="AA225" s="42"/>
      <c r="AB225" s="42"/>
      <c r="AC225" s="42"/>
      <c r="AD225" s="43"/>
    </row>
    <row r="226" spans="2:30" ht="21.95" customHeight="1">
      <c r="B226" s="89" t="s">
        <v>830</v>
      </c>
      <c r="C226" s="77" t="str">
        <f>IF(F226="Sea level rise and storm surge","SL",IF(F226="Increased flooding","FL",IF(F226="Increased rainfall variability","RV",IF(F226="Increased average temperature","AT",IF(F226="Increase in hot days","HD",IF(F226="Increased fire risk","FR",IF(F226="Increased atmospheric CO2","AC","")))))))</f>
        <v/>
      </c>
      <c r="D226" s="77">
        <v>45</v>
      </c>
      <c r="E226" s="36"/>
      <c r="F226" s="94"/>
      <c r="G226" s="95"/>
      <c r="H226" s="94"/>
      <c r="I226" s="95"/>
      <c r="J226" s="77" t="str">
        <f>IF(I226="Almost Certain",5,IF(I226="likely",4,IF(I226="Possible",3,IF(I226="Unlikely",2,IF(I226="rare",1,"")))))</f>
        <v/>
      </c>
      <c r="K226" s="95"/>
      <c r="L226" s="77" t="str">
        <f>IF(K226="Catastrophic",5,IF(K226="Major",4,IF(K226="Moderate",3,IF(K226="Minor",2,IF(K226="Insignificant",1,"")))))</f>
        <v/>
      </c>
      <c r="M226" s="77" t="str">
        <f>IF(L226="","",L226+J226)</f>
        <v/>
      </c>
      <c r="N226" s="77" t="str">
        <f>IF(M226="","",IF(M226&lt;5,"Low",IF(AND(M226&gt;4,M226&lt;7),"Moderate",IF(M226=7,"High",IF(M226&gt;7,"Extreme",)))))</f>
        <v/>
      </c>
      <c r="O226" s="83"/>
      <c r="P226" s="88"/>
      <c r="Q226" s="65" t="s">
        <v>276</v>
      </c>
      <c r="R226" s="62"/>
      <c r="S226" s="37"/>
      <c r="T226" s="44" t="str">
        <f t="shared" si="16"/>
        <v/>
      </c>
      <c r="U226" s="37"/>
      <c r="V226" s="39" t="str">
        <f t="shared" si="13"/>
        <v/>
      </c>
      <c r="W226" s="40" t="str">
        <f t="shared" si="14"/>
        <v/>
      </c>
      <c r="X226" s="41" t="str">
        <f t="shared" si="15"/>
        <v/>
      </c>
      <c r="Y226" s="42"/>
      <c r="Z226" s="42"/>
      <c r="AA226" s="42"/>
      <c r="AB226" s="42"/>
      <c r="AC226" s="42"/>
      <c r="AD226" s="43"/>
    </row>
    <row r="227" spans="2:30" ht="21.95" customHeight="1">
      <c r="B227" s="89"/>
      <c r="C227" s="78"/>
      <c r="D227" s="78"/>
      <c r="E227" s="36"/>
      <c r="F227" s="91"/>
      <c r="G227" s="83"/>
      <c r="H227" s="91"/>
      <c r="I227" s="83"/>
      <c r="J227" s="78"/>
      <c r="K227" s="83"/>
      <c r="L227" s="78"/>
      <c r="M227" s="78"/>
      <c r="N227" s="78"/>
      <c r="O227" s="83"/>
      <c r="P227" s="86"/>
      <c r="Q227" s="65" t="s">
        <v>277</v>
      </c>
      <c r="R227" s="62"/>
      <c r="S227" s="37"/>
      <c r="T227" s="44" t="str">
        <f t="shared" si="16"/>
        <v/>
      </c>
      <c r="U227" s="37"/>
      <c r="V227" s="39" t="str">
        <f t="shared" si="13"/>
        <v/>
      </c>
      <c r="W227" s="40" t="str">
        <f t="shared" si="14"/>
        <v/>
      </c>
      <c r="X227" s="41" t="str">
        <f t="shared" si="15"/>
        <v/>
      </c>
      <c r="Y227" s="42"/>
      <c r="Z227" s="42"/>
      <c r="AA227" s="42"/>
      <c r="AB227" s="42"/>
      <c r="AC227" s="42"/>
      <c r="AD227" s="43"/>
    </row>
    <row r="228" spans="2:30" ht="21.95" customHeight="1">
      <c r="B228" s="89"/>
      <c r="C228" s="78"/>
      <c r="D228" s="78"/>
      <c r="E228" s="36"/>
      <c r="F228" s="91"/>
      <c r="G228" s="83"/>
      <c r="H228" s="91"/>
      <c r="I228" s="83"/>
      <c r="J228" s="78"/>
      <c r="K228" s="83"/>
      <c r="L228" s="78"/>
      <c r="M228" s="78"/>
      <c r="N228" s="78"/>
      <c r="O228" s="83"/>
      <c r="P228" s="86"/>
      <c r="Q228" s="65" t="s">
        <v>278</v>
      </c>
      <c r="R228" s="62"/>
      <c r="S228" s="37"/>
      <c r="T228" s="44" t="str">
        <f t="shared" si="16"/>
        <v/>
      </c>
      <c r="U228" s="37"/>
      <c r="V228" s="39" t="str">
        <f t="shared" si="13"/>
        <v/>
      </c>
      <c r="W228" s="40" t="str">
        <f t="shared" si="14"/>
        <v/>
      </c>
      <c r="X228" s="41" t="str">
        <f t="shared" si="15"/>
        <v/>
      </c>
      <c r="Y228" s="42"/>
      <c r="Z228" s="42"/>
      <c r="AA228" s="42"/>
      <c r="AB228" s="42"/>
      <c r="AC228" s="42"/>
      <c r="AD228" s="43"/>
    </row>
    <row r="229" spans="2:30" ht="21.95" customHeight="1">
      <c r="B229" s="89"/>
      <c r="C229" s="78"/>
      <c r="D229" s="78"/>
      <c r="E229" s="36"/>
      <c r="F229" s="91"/>
      <c r="G229" s="83"/>
      <c r="H229" s="91"/>
      <c r="I229" s="83"/>
      <c r="J229" s="78"/>
      <c r="K229" s="83"/>
      <c r="L229" s="78"/>
      <c r="M229" s="78"/>
      <c r="N229" s="78"/>
      <c r="O229" s="83"/>
      <c r="P229" s="86"/>
      <c r="Q229" s="65" t="s">
        <v>279</v>
      </c>
      <c r="R229" s="62"/>
      <c r="S229" s="37"/>
      <c r="T229" s="44" t="str">
        <f t="shared" si="16"/>
        <v/>
      </c>
      <c r="U229" s="37"/>
      <c r="V229" s="39" t="str">
        <f t="shared" si="13"/>
        <v/>
      </c>
      <c r="W229" s="40" t="str">
        <f t="shared" si="14"/>
        <v/>
      </c>
      <c r="X229" s="41" t="str">
        <f t="shared" si="15"/>
        <v/>
      </c>
      <c r="Y229" s="42"/>
      <c r="Z229" s="42"/>
      <c r="AA229" s="42"/>
      <c r="AB229" s="42"/>
      <c r="AC229" s="42"/>
      <c r="AD229" s="43"/>
    </row>
    <row r="230" spans="2:30" ht="21.95" customHeight="1">
      <c r="B230" s="90"/>
      <c r="C230" s="79"/>
      <c r="D230" s="79"/>
      <c r="E230" s="36"/>
      <c r="F230" s="92"/>
      <c r="G230" s="84"/>
      <c r="H230" s="92"/>
      <c r="I230" s="84"/>
      <c r="J230" s="79"/>
      <c r="K230" s="84"/>
      <c r="L230" s="79"/>
      <c r="M230" s="79"/>
      <c r="N230" s="79"/>
      <c r="O230" s="84"/>
      <c r="P230" s="87"/>
      <c r="Q230" s="65" t="s">
        <v>280</v>
      </c>
      <c r="R230" s="62"/>
      <c r="S230" s="37"/>
      <c r="T230" s="44" t="str">
        <f t="shared" si="16"/>
        <v/>
      </c>
      <c r="U230" s="37"/>
      <c r="V230" s="39" t="str">
        <f t="shared" si="13"/>
        <v/>
      </c>
      <c r="W230" s="40" t="str">
        <f t="shared" si="14"/>
        <v/>
      </c>
      <c r="X230" s="41" t="str">
        <f t="shared" si="15"/>
        <v/>
      </c>
      <c r="Y230" s="42"/>
      <c r="Z230" s="42"/>
      <c r="AA230" s="42"/>
      <c r="AB230" s="42"/>
      <c r="AC230" s="42"/>
      <c r="AD230" s="43"/>
    </row>
    <row r="231" spans="2:30" ht="21.95" customHeight="1">
      <c r="B231" s="89" t="s">
        <v>831</v>
      </c>
      <c r="C231" s="77" t="str">
        <f>IF(F231="Sea level rise and storm surge","SL",IF(F231="Increased flooding","FL",IF(F231="Increased rainfall variability","RV",IF(F231="Increased average temperature","AT",IF(F231="Increase in hot days","HD",IF(F231="Increased fire risk","FR",IF(F231="Increased atmospheric CO2","AC","")))))))</f>
        <v/>
      </c>
      <c r="D231" s="77">
        <v>46</v>
      </c>
      <c r="E231" s="36"/>
      <c r="F231" s="94"/>
      <c r="G231" s="95"/>
      <c r="H231" s="94"/>
      <c r="I231" s="95"/>
      <c r="J231" s="77" t="str">
        <f>IF(I231="Almost Certain",5,IF(I231="likely",4,IF(I231="Possible",3,IF(I231="Unlikely",2,IF(I231="rare",1,"")))))</f>
        <v/>
      </c>
      <c r="K231" s="95"/>
      <c r="L231" s="77" t="str">
        <f>IF(K231="Catastrophic",5,IF(K231="Major",4,IF(K231="Moderate",3,IF(K231="Minor",2,IF(K231="Insignificant",1,"")))))</f>
        <v/>
      </c>
      <c r="M231" s="77" t="str">
        <f>IF(L231="","",L231+J231)</f>
        <v/>
      </c>
      <c r="N231" s="77" t="str">
        <f>IF(M231="","",IF(M231&lt;5,"Low",IF(AND(M231&gt;4,M231&lt;7),"Moderate",IF(M231=7,"High",IF(M231&gt;7,"Extreme",)))))</f>
        <v/>
      </c>
      <c r="O231" s="83"/>
      <c r="P231" s="88"/>
      <c r="Q231" s="65" t="s">
        <v>281</v>
      </c>
      <c r="R231" s="62"/>
      <c r="S231" s="37"/>
      <c r="T231" s="44" t="str">
        <f t="shared" si="16"/>
        <v/>
      </c>
      <c r="U231" s="37"/>
      <c r="V231" s="39" t="str">
        <f t="shared" si="13"/>
        <v/>
      </c>
      <c r="W231" s="40" t="str">
        <f t="shared" si="14"/>
        <v/>
      </c>
      <c r="X231" s="41" t="str">
        <f t="shared" si="15"/>
        <v/>
      </c>
      <c r="Y231" s="42"/>
      <c r="Z231" s="42"/>
      <c r="AA231" s="42"/>
      <c r="AB231" s="42"/>
      <c r="AC231" s="42"/>
      <c r="AD231" s="43"/>
    </row>
    <row r="232" spans="2:30" ht="21.95" customHeight="1">
      <c r="B232" s="89"/>
      <c r="C232" s="78"/>
      <c r="D232" s="78"/>
      <c r="E232" s="36"/>
      <c r="F232" s="91"/>
      <c r="G232" s="83"/>
      <c r="H232" s="91"/>
      <c r="I232" s="83"/>
      <c r="J232" s="78"/>
      <c r="K232" s="83"/>
      <c r="L232" s="78"/>
      <c r="M232" s="78"/>
      <c r="N232" s="78"/>
      <c r="O232" s="83"/>
      <c r="P232" s="86"/>
      <c r="Q232" s="65" t="s">
        <v>282</v>
      </c>
      <c r="R232" s="62"/>
      <c r="S232" s="37"/>
      <c r="T232" s="44" t="str">
        <f t="shared" si="16"/>
        <v/>
      </c>
      <c r="U232" s="37"/>
      <c r="V232" s="39" t="str">
        <f t="shared" si="13"/>
        <v/>
      </c>
      <c r="W232" s="40" t="str">
        <f t="shared" si="14"/>
        <v/>
      </c>
      <c r="X232" s="41" t="str">
        <f t="shared" si="15"/>
        <v/>
      </c>
      <c r="Y232" s="42"/>
      <c r="Z232" s="42"/>
      <c r="AA232" s="42"/>
      <c r="AB232" s="42"/>
      <c r="AC232" s="42"/>
      <c r="AD232" s="43"/>
    </row>
    <row r="233" spans="2:30" ht="21.95" customHeight="1">
      <c r="B233" s="89"/>
      <c r="C233" s="78"/>
      <c r="D233" s="78"/>
      <c r="E233" s="36"/>
      <c r="F233" s="91"/>
      <c r="G233" s="83"/>
      <c r="H233" s="91"/>
      <c r="I233" s="83"/>
      <c r="J233" s="78"/>
      <c r="K233" s="83"/>
      <c r="L233" s="78"/>
      <c r="M233" s="78"/>
      <c r="N233" s="78"/>
      <c r="O233" s="83"/>
      <c r="P233" s="86"/>
      <c r="Q233" s="65" t="s">
        <v>283</v>
      </c>
      <c r="R233" s="62"/>
      <c r="S233" s="37"/>
      <c r="T233" s="44" t="str">
        <f t="shared" si="16"/>
        <v/>
      </c>
      <c r="U233" s="37"/>
      <c r="V233" s="39" t="str">
        <f t="shared" si="13"/>
        <v/>
      </c>
      <c r="W233" s="40" t="str">
        <f t="shared" si="14"/>
        <v/>
      </c>
      <c r="X233" s="41" t="str">
        <f t="shared" si="15"/>
        <v/>
      </c>
      <c r="Y233" s="42"/>
      <c r="Z233" s="42"/>
      <c r="AA233" s="42"/>
      <c r="AB233" s="42"/>
      <c r="AC233" s="42"/>
      <c r="AD233" s="43"/>
    </row>
    <row r="234" spans="2:30" ht="21.95" customHeight="1">
      <c r="B234" s="89"/>
      <c r="C234" s="78"/>
      <c r="D234" s="78"/>
      <c r="E234" s="36"/>
      <c r="F234" s="91"/>
      <c r="G234" s="83"/>
      <c r="H234" s="91"/>
      <c r="I234" s="83"/>
      <c r="J234" s="78"/>
      <c r="K234" s="83"/>
      <c r="L234" s="78"/>
      <c r="M234" s="78"/>
      <c r="N234" s="78"/>
      <c r="O234" s="83"/>
      <c r="P234" s="86"/>
      <c r="Q234" s="65" t="s">
        <v>284</v>
      </c>
      <c r="R234" s="62"/>
      <c r="S234" s="37"/>
      <c r="T234" s="44" t="str">
        <f t="shared" si="16"/>
        <v/>
      </c>
      <c r="U234" s="37"/>
      <c r="V234" s="39" t="str">
        <f t="shared" si="13"/>
        <v/>
      </c>
      <c r="W234" s="40" t="str">
        <f t="shared" si="14"/>
        <v/>
      </c>
      <c r="X234" s="41" t="str">
        <f t="shared" si="15"/>
        <v/>
      </c>
      <c r="Y234" s="42"/>
      <c r="Z234" s="42"/>
      <c r="AA234" s="42"/>
      <c r="AB234" s="42"/>
      <c r="AC234" s="42"/>
      <c r="AD234" s="43"/>
    </row>
    <row r="235" spans="2:30" ht="21.95" customHeight="1">
      <c r="B235" s="90"/>
      <c r="C235" s="79"/>
      <c r="D235" s="79"/>
      <c r="E235" s="36"/>
      <c r="F235" s="92"/>
      <c r="G235" s="84"/>
      <c r="H235" s="92"/>
      <c r="I235" s="84"/>
      <c r="J235" s="79"/>
      <c r="K235" s="84"/>
      <c r="L235" s="79"/>
      <c r="M235" s="79"/>
      <c r="N235" s="79"/>
      <c r="O235" s="84"/>
      <c r="P235" s="87"/>
      <c r="Q235" s="65" t="s">
        <v>285</v>
      </c>
      <c r="R235" s="62"/>
      <c r="S235" s="37"/>
      <c r="T235" s="44" t="str">
        <f t="shared" si="16"/>
        <v/>
      </c>
      <c r="U235" s="37"/>
      <c r="V235" s="39" t="str">
        <f t="shared" si="13"/>
        <v/>
      </c>
      <c r="W235" s="40" t="str">
        <f t="shared" si="14"/>
        <v/>
      </c>
      <c r="X235" s="41" t="str">
        <f t="shared" si="15"/>
        <v/>
      </c>
      <c r="Y235" s="42"/>
      <c r="Z235" s="42"/>
      <c r="AA235" s="42"/>
      <c r="AB235" s="42"/>
      <c r="AC235" s="42"/>
      <c r="AD235" s="43"/>
    </row>
    <row r="236" spans="2:30" ht="21.95" customHeight="1">
      <c r="B236" s="89" t="s">
        <v>832</v>
      </c>
      <c r="C236" s="77" t="str">
        <f>IF(F236="Sea level rise and storm surge","SL",IF(F236="Increased flooding","FL",IF(F236="Increased rainfall variability","RV",IF(F236="Increased average temperature","AT",IF(F236="Increase in hot days","HD",IF(F236="Increased fire risk","FR",IF(F236="Increased atmospheric CO2","AC","")))))))</f>
        <v/>
      </c>
      <c r="D236" s="77">
        <v>47</v>
      </c>
      <c r="E236" s="36"/>
      <c r="F236" s="94"/>
      <c r="G236" s="95"/>
      <c r="H236" s="94"/>
      <c r="I236" s="95"/>
      <c r="J236" s="77" t="str">
        <f>IF(I236="Almost Certain",5,IF(I236="likely",4,IF(I236="Possible",3,IF(I236="Unlikely",2,IF(I236="rare",1,"")))))</f>
        <v/>
      </c>
      <c r="K236" s="95"/>
      <c r="L236" s="77" t="str">
        <f>IF(K236="Catastrophic",5,IF(K236="Major",4,IF(K236="Moderate",3,IF(K236="Minor",2,IF(K236="Insignificant",1,"")))))</f>
        <v/>
      </c>
      <c r="M236" s="77" t="str">
        <f>IF(L236="","",L236+J236)</f>
        <v/>
      </c>
      <c r="N236" s="77" t="str">
        <f>IF(M236="","",IF(M236&lt;5,"Low",IF(AND(M236&gt;4,M236&lt;7),"Moderate",IF(M236=7,"High",IF(M236&gt;7,"Extreme",)))))</f>
        <v/>
      </c>
      <c r="O236" s="83"/>
      <c r="P236" s="88"/>
      <c r="Q236" s="65" t="s">
        <v>286</v>
      </c>
      <c r="R236" s="62"/>
      <c r="S236" s="37"/>
      <c r="T236" s="44" t="str">
        <f t="shared" si="16"/>
        <v/>
      </c>
      <c r="U236" s="37"/>
      <c r="V236" s="39" t="str">
        <f t="shared" si="13"/>
        <v/>
      </c>
      <c r="W236" s="40" t="str">
        <f t="shared" si="14"/>
        <v/>
      </c>
      <c r="X236" s="41" t="str">
        <f t="shared" si="15"/>
        <v/>
      </c>
      <c r="Y236" s="42"/>
      <c r="Z236" s="42"/>
      <c r="AA236" s="42"/>
      <c r="AB236" s="42"/>
      <c r="AC236" s="42"/>
      <c r="AD236" s="43"/>
    </row>
    <row r="237" spans="2:30" ht="21.95" customHeight="1">
      <c r="B237" s="89"/>
      <c r="C237" s="78"/>
      <c r="D237" s="78"/>
      <c r="E237" s="36"/>
      <c r="F237" s="91"/>
      <c r="G237" s="83"/>
      <c r="H237" s="91"/>
      <c r="I237" s="83"/>
      <c r="J237" s="78"/>
      <c r="K237" s="83"/>
      <c r="L237" s="78"/>
      <c r="M237" s="78"/>
      <c r="N237" s="78"/>
      <c r="O237" s="83"/>
      <c r="P237" s="86"/>
      <c r="Q237" s="65" t="s">
        <v>287</v>
      </c>
      <c r="R237" s="62"/>
      <c r="S237" s="37"/>
      <c r="T237" s="44" t="str">
        <f t="shared" si="16"/>
        <v/>
      </c>
      <c r="U237" s="37"/>
      <c r="V237" s="39" t="str">
        <f t="shared" si="13"/>
        <v/>
      </c>
      <c r="W237" s="40" t="str">
        <f t="shared" si="14"/>
        <v/>
      </c>
      <c r="X237" s="41" t="str">
        <f t="shared" si="15"/>
        <v/>
      </c>
      <c r="Y237" s="42"/>
      <c r="Z237" s="42"/>
      <c r="AA237" s="42"/>
      <c r="AB237" s="42"/>
      <c r="AC237" s="42"/>
      <c r="AD237" s="43"/>
    </row>
    <row r="238" spans="2:30" ht="21.95" customHeight="1">
      <c r="B238" s="89"/>
      <c r="C238" s="78"/>
      <c r="D238" s="78"/>
      <c r="E238" s="36"/>
      <c r="F238" s="91"/>
      <c r="G238" s="83"/>
      <c r="H238" s="91"/>
      <c r="I238" s="83"/>
      <c r="J238" s="78"/>
      <c r="K238" s="83"/>
      <c r="L238" s="78"/>
      <c r="M238" s="78"/>
      <c r="N238" s="78"/>
      <c r="O238" s="83"/>
      <c r="P238" s="86"/>
      <c r="Q238" s="65" t="s">
        <v>288</v>
      </c>
      <c r="R238" s="62"/>
      <c r="S238" s="37"/>
      <c r="T238" s="44" t="str">
        <f t="shared" si="16"/>
        <v/>
      </c>
      <c r="U238" s="37"/>
      <c r="V238" s="39" t="str">
        <f t="shared" si="13"/>
        <v/>
      </c>
      <c r="W238" s="40" t="str">
        <f t="shared" si="14"/>
        <v/>
      </c>
      <c r="X238" s="41" t="str">
        <f t="shared" si="15"/>
        <v/>
      </c>
      <c r="Y238" s="42"/>
      <c r="Z238" s="42"/>
      <c r="AA238" s="42"/>
      <c r="AB238" s="42"/>
      <c r="AC238" s="42"/>
      <c r="AD238" s="43"/>
    </row>
    <row r="239" spans="2:30" ht="21.95" customHeight="1">
      <c r="B239" s="89"/>
      <c r="C239" s="78"/>
      <c r="D239" s="78"/>
      <c r="E239" s="36"/>
      <c r="F239" s="91"/>
      <c r="G239" s="83"/>
      <c r="H239" s="91"/>
      <c r="I239" s="83"/>
      <c r="J239" s="78"/>
      <c r="K239" s="83"/>
      <c r="L239" s="78"/>
      <c r="M239" s="78"/>
      <c r="N239" s="78"/>
      <c r="O239" s="83"/>
      <c r="P239" s="86"/>
      <c r="Q239" s="65" t="s">
        <v>289</v>
      </c>
      <c r="R239" s="62"/>
      <c r="S239" s="37"/>
      <c r="T239" s="44" t="str">
        <f t="shared" si="16"/>
        <v/>
      </c>
      <c r="U239" s="37"/>
      <c r="V239" s="39" t="str">
        <f t="shared" si="13"/>
        <v/>
      </c>
      <c r="W239" s="40" t="str">
        <f t="shared" si="14"/>
        <v/>
      </c>
      <c r="X239" s="41" t="str">
        <f t="shared" si="15"/>
        <v/>
      </c>
      <c r="Y239" s="42"/>
      <c r="Z239" s="42"/>
      <c r="AA239" s="42"/>
      <c r="AB239" s="42"/>
      <c r="AC239" s="42"/>
      <c r="AD239" s="43"/>
    </row>
    <row r="240" spans="2:30" ht="21.95" customHeight="1">
      <c r="B240" s="90"/>
      <c r="C240" s="79"/>
      <c r="D240" s="79"/>
      <c r="E240" s="36"/>
      <c r="F240" s="92"/>
      <c r="G240" s="84"/>
      <c r="H240" s="92"/>
      <c r="I240" s="84"/>
      <c r="J240" s="79"/>
      <c r="K240" s="84"/>
      <c r="L240" s="79"/>
      <c r="M240" s="79"/>
      <c r="N240" s="79"/>
      <c r="O240" s="84"/>
      <c r="P240" s="87"/>
      <c r="Q240" s="65" t="s">
        <v>290</v>
      </c>
      <c r="R240" s="62"/>
      <c r="S240" s="37"/>
      <c r="T240" s="44" t="str">
        <f t="shared" si="16"/>
        <v/>
      </c>
      <c r="U240" s="37"/>
      <c r="V240" s="39" t="str">
        <f t="shared" si="13"/>
        <v/>
      </c>
      <c r="W240" s="40" t="str">
        <f t="shared" si="14"/>
        <v/>
      </c>
      <c r="X240" s="41" t="str">
        <f t="shared" si="15"/>
        <v/>
      </c>
      <c r="Y240" s="42"/>
      <c r="Z240" s="42"/>
      <c r="AA240" s="42"/>
      <c r="AB240" s="42"/>
      <c r="AC240" s="42"/>
      <c r="AD240" s="43"/>
    </row>
    <row r="241" spans="2:30" ht="21.95" customHeight="1">
      <c r="B241" s="89" t="s">
        <v>833</v>
      </c>
      <c r="C241" s="77" t="str">
        <f>IF(F241="Sea level rise and storm surge","SL",IF(F241="Increased flooding","FL",IF(F241="Increased rainfall variability","RV",IF(F241="Increased average temperature","AT",IF(F241="Increase in hot days","HD",IF(F241="Increased fire risk","FR",IF(F241="Increased atmospheric CO2","AC","")))))))</f>
        <v/>
      </c>
      <c r="D241" s="77">
        <v>48</v>
      </c>
      <c r="E241" s="36"/>
      <c r="F241" s="94"/>
      <c r="G241" s="95"/>
      <c r="H241" s="94"/>
      <c r="I241" s="95"/>
      <c r="J241" s="77" t="str">
        <f>IF(I241="Almost Certain",5,IF(I241="likely",4,IF(I241="Possible",3,IF(I241="Unlikely",2,IF(I241="rare",1,"")))))</f>
        <v/>
      </c>
      <c r="K241" s="95"/>
      <c r="L241" s="77" t="str">
        <f>IF(K241="Catastrophic",5,IF(K241="Major",4,IF(K241="Moderate",3,IF(K241="Minor",2,IF(K241="Insignificant",1,"")))))</f>
        <v/>
      </c>
      <c r="M241" s="77" t="str">
        <f>IF(L241="","",L241+J241)</f>
        <v/>
      </c>
      <c r="N241" s="77" t="str">
        <f>IF(M241="","",IF(M241&lt;5,"Low",IF(AND(M241&gt;4,M241&lt;7),"Moderate",IF(M241=7,"High",IF(M241&gt;7,"Extreme",)))))</f>
        <v/>
      </c>
      <c r="O241" s="83"/>
      <c r="P241" s="88"/>
      <c r="Q241" s="65" t="s">
        <v>291</v>
      </c>
      <c r="R241" s="62"/>
      <c r="S241" s="37"/>
      <c r="T241" s="44" t="str">
        <f t="shared" si="16"/>
        <v/>
      </c>
      <c r="U241" s="37"/>
      <c r="V241" s="39" t="str">
        <f t="shared" si="13"/>
        <v/>
      </c>
      <c r="W241" s="40" t="str">
        <f t="shared" si="14"/>
        <v/>
      </c>
      <c r="X241" s="41" t="str">
        <f t="shared" si="15"/>
        <v/>
      </c>
      <c r="Y241" s="42"/>
      <c r="Z241" s="42"/>
      <c r="AA241" s="42"/>
      <c r="AB241" s="42"/>
      <c r="AC241" s="42"/>
      <c r="AD241" s="43"/>
    </row>
    <row r="242" spans="2:30" ht="21.95" customHeight="1">
      <c r="B242" s="89"/>
      <c r="C242" s="78"/>
      <c r="D242" s="78"/>
      <c r="E242" s="36"/>
      <c r="F242" s="91"/>
      <c r="G242" s="83"/>
      <c r="H242" s="91"/>
      <c r="I242" s="83"/>
      <c r="J242" s="78"/>
      <c r="K242" s="83"/>
      <c r="L242" s="78"/>
      <c r="M242" s="78"/>
      <c r="N242" s="78"/>
      <c r="O242" s="83"/>
      <c r="P242" s="86"/>
      <c r="Q242" s="65" t="s">
        <v>292</v>
      </c>
      <c r="R242" s="62"/>
      <c r="S242" s="37"/>
      <c r="T242" s="44" t="str">
        <f t="shared" si="16"/>
        <v/>
      </c>
      <c r="U242" s="37"/>
      <c r="V242" s="39" t="str">
        <f t="shared" si="13"/>
        <v/>
      </c>
      <c r="W242" s="40" t="str">
        <f t="shared" si="14"/>
        <v/>
      </c>
      <c r="X242" s="41" t="str">
        <f t="shared" si="15"/>
        <v/>
      </c>
      <c r="Y242" s="42"/>
      <c r="Z242" s="42"/>
      <c r="AA242" s="42"/>
      <c r="AB242" s="42"/>
      <c r="AC242" s="42"/>
      <c r="AD242" s="43"/>
    </row>
    <row r="243" spans="2:30" ht="21.95" customHeight="1">
      <c r="B243" s="89"/>
      <c r="C243" s="78"/>
      <c r="D243" s="78"/>
      <c r="E243" s="36"/>
      <c r="F243" s="91"/>
      <c r="G243" s="83"/>
      <c r="H243" s="91"/>
      <c r="I243" s="83"/>
      <c r="J243" s="78"/>
      <c r="K243" s="83"/>
      <c r="L243" s="78"/>
      <c r="M243" s="78"/>
      <c r="N243" s="78"/>
      <c r="O243" s="83"/>
      <c r="P243" s="86"/>
      <c r="Q243" s="65" t="s">
        <v>293</v>
      </c>
      <c r="R243" s="62"/>
      <c r="S243" s="37"/>
      <c r="T243" s="44" t="str">
        <f t="shared" si="16"/>
        <v/>
      </c>
      <c r="U243" s="37"/>
      <c r="V243" s="39" t="str">
        <f t="shared" si="13"/>
        <v/>
      </c>
      <c r="W243" s="40" t="str">
        <f t="shared" si="14"/>
        <v/>
      </c>
      <c r="X243" s="41" t="str">
        <f t="shared" si="15"/>
        <v/>
      </c>
      <c r="Y243" s="42"/>
      <c r="Z243" s="42"/>
      <c r="AA243" s="42"/>
      <c r="AB243" s="42"/>
      <c r="AC243" s="42"/>
      <c r="AD243" s="43"/>
    </row>
    <row r="244" spans="2:30" ht="21.95" customHeight="1">
      <c r="B244" s="89"/>
      <c r="C244" s="78"/>
      <c r="D244" s="78"/>
      <c r="E244" s="36"/>
      <c r="F244" s="91"/>
      <c r="G244" s="83"/>
      <c r="H244" s="91"/>
      <c r="I244" s="83"/>
      <c r="J244" s="78"/>
      <c r="K244" s="83"/>
      <c r="L244" s="78"/>
      <c r="M244" s="78"/>
      <c r="N244" s="78"/>
      <c r="O244" s="83"/>
      <c r="P244" s="86"/>
      <c r="Q244" s="65" t="s">
        <v>294</v>
      </c>
      <c r="R244" s="62"/>
      <c r="S244" s="37"/>
      <c r="T244" s="44" t="str">
        <f t="shared" si="16"/>
        <v/>
      </c>
      <c r="U244" s="37"/>
      <c r="V244" s="39" t="str">
        <f t="shared" si="13"/>
        <v/>
      </c>
      <c r="W244" s="40" t="str">
        <f t="shared" si="14"/>
        <v/>
      </c>
      <c r="X244" s="41" t="str">
        <f t="shared" si="15"/>
        <v/>
      </c>
      <c r="Y244" s="42"/>
      <c r="Z244" s="42"/>
      <c r="AA244" s="42"/>
      <c r="AB244" s="42"/>
      <c r="AC244" s="42"/>
      <c r="AD244" s="43"/>
    </row>
    <row r="245" spans="2:30" ht="21.95" customHeight="1">
      <c r="B245" s="90"/>
      <c r="C245" s="79"/>
      <c r="D245" s="79"/>
      <c r="E245" s="36"/>
      <c r="F245" s="92"/>
      <c r="G245" s="84"/>
      <c r="H245" s="92"/>
      <c r="I245" s="84"/>
      <c r="J245" s="79"/>
      <c r="K245" s="84"/>
      <c r="L245" s="79"/>
      <c r="M245" s="79"/>
      <c r="N245" s="79"/>
      <c r="O245" s="84"/>
      <c r="P245" s="87"/>
      <c r="Q245" s="65" t="s">
        <v>295</v>
      </c>
      <c r="R245" s="62"/>
      <c r="S245" s="37"/>
      <c r="T245" s="44" t="str">
        <f t="shared" si="16"/>
        <v/>
      </c>
      <c r="U245" s="37"/>
      <c r="V245" s="39" t="str">
        <f t="shared" si="13"/>
        <v/>
      </c>
      <c r="W245" s="40" t="str">
        <f t="shared" si="14"/>
        <v/>
      </c>
      <c r="X245" s="41" t="str">
        <f t="shared" si="15"/>
        <v/>
      </c>
      <c r="Y245" s="42"/>
      <c r="Z245" s="42"/>
      <c r="AA245" s="42"/>
      <c r="AB245" s="42"/>
      <c r="AC245" s="42"/>
      <c r="AD245" s="43"/>
    </row>
    <row r="246" spans="2:30" ht="21.95" customHeight="1">
      <c r="B246" s="89" t="s">
        <v>834</v>
      </c>
      <c r="C246" s="77" t="str">
        <f>IF(F246="Sea level rise and storm surge","SL",IF(F246="Increased flooding","FL",IF(F246="Increased rainfall variability","RV",IF(F246="Increased average temperature","AT",IF(F246="Increase in hot days","HD",IF(F246="Increased fire risk","FR",IF(F246="Increased atmospheric CO2","AC","")))))))</f>
        <v/>
      </c>
      <c r="D246" s="77">
        <v>49</v>
      </c>
      <c r="E246" s="36"/>
      <c r="F246" s="94"/>
      <c r="G246" s="95"/>
      <c r="H246" s="94"/>
      <c r="I246" s="95"/>
      <c r="J246" s="77" t="str">
        <f>IF(I246="Almost Certain",5,IF(I246="likely",4,IF(I246="Possible",3,IF(I246="Unlikely",2,IF(I246="rare",1,"")))))</f>
        <v/>
      </c>
      <c r="K246" s="95"/>
      <c r="L246" s="77" t="str">
        <f>IF(K246="Catastrophic",5,IF(K246="Major",4,IF(K246="Moderate",3,IF(K246="Minor",2,IF(K246="Insignificant",1,"")))))</f>
        <v/>
      </c>
      <c r="M246" s="77" t="str">
        <f>IF(L246="","",L246+J246)</f>
        <v/>
      </c>
      <c r="N246" s="77" t="str">
        <f>IF(M246="","",IF(M246&lt;5,"Low",IF(AND(M246&gt;4,M246&lt;7),"Moderate",IF(M246=7,"High",IF(M246&gt;7,"Extreme",)))))</f>
        <v/>
      </c>
      <c r="O246" s="83"/>
      <c r="P246" s="88"/>
      <c r="Q246" s="65" t="s">
        <v>296</v>
      </c>
      <c r="R246" s="62"/>
      <c r="S246" s="37"/>
      <c r="T246" s="44" t="str">
        <f t="shared" si="16"/>
        <v/>
      </c>
      <c r="U246" s="37"/>
      <c r="V246" s="39" t="str">
        <f t="shared" si="13"/>
        <v/>
      </c>
      <c r="W246" s="40" t="str">
        <f t="shared" si="14"/>
        <v/>
      </c>
      <c r="X246" s="41" t="str">
        <f t="shared" si="15"/>
        <v/>
      </c>
      <c r="Y246" s="42"/>
      <c r="Z246" s="42"/>
      <c r="AA246" s="42"/>
      <c r="AB246" s="42"/>
      <c r="AC246" s="42"/>
      <c r="AD246" s="43"/>
    </row>
    <row r="247" spans="2:30" ht="21.95" customHeight="1">
      <c r="B247" s="89"/>
      <c r="C247" s="78"/>
      <c r="D247" s="78"/>
      <c r="E247" s="36"/>
      <c r="F247" s="91"/>
      <c r="G247" s="83"/>
      <c r="H247" s="91"/>
      <c r="I247" s="83"/>
      <c r="J247" s="78"/>
      <c r="K247" s="83"/>
      <c r="L247" s="78"/>
      <c r="M247" s="78"/>
      <c r="N247" s="78"/>
      <c r="O247" s="83"/>
      <c r="P247" s="86"/>
      <c r="Q247" s="65" t="s">
        <v>297</v>
      </c>
      <c r="R247" s="62"/>
      <c r="S247" s="37"/>
      <c r="T247" s="44" t="str">
        <f t="shared" si="16"/>
        <v/>
      </c>
      <c r="U247" s="37"/>
      <c r="V247" s="39" t="str">
        <f t="shared" si="13"/>
        <v/>
      </c>
      <c r="W247" s="40" t="str">
        <f t="shared" si="14"/>
        <v/>
      </c>
      <c r="X247" s="41" t="str">
        <f t="shared" si="15"/>
        <v/>
      </c>
      <c r="Y247" s="42"/>
      <c r="Z247" s="42"/>
      <c r="AA247" s="42"/>
      <c r="AB247" s="42"/>
      <c r="AC247" s="42"/>
      <c r="AD247" s="43"/>
    </row>
    <row r="248" spans="2:30" ht="21.95" customHeight="1">
      <c r="B248" s="89"/>
      <c r="C248" s="78"/>
      <c r="D248" s="78"/>
      <c r="E248" s="36"/>
      <c r="F248" s="91"/>
      <c r="G248" s="83"/>
      <c r="H248" s="91"/>
      <c r="I248" s="83"/>
      <c r="J248" s="78"/>
      <c r="K248" s="83"/>
      <c r="L248" s="78"/>
      <c r="M248" s="78"/>
      <c r="N248" s="78"/>
      <c r="O248" s="83"/>
      <c r="P248" s="86"/>
      <c r="Q248" s="65" t="s">
        <v>298</v>
      </c>
      <c r="R248" s="62"/>
      <c r="S248" s="37"/>
      <c r="T248" s="44" t="str">
        <f t="shared" si="16"/>
        <v/>
      </c>
      <c r="U248" s="37"/>
      <c r="V248" s="39" t="str">
        <f t="shared" si="13"/>
        <v/>
      </c>
      <c r="W248" s="40" t="str">
        <f t="shared" si="14"/>
        <v/>
      </c>
      <c r="X248" s="41" t="str">
        <f t="shared" si="15"/>
        <v/>
      </c>
      <c r="Y248" s="42"/>
      <c r="Z248" s="42"/>
      <c r="AA248" s="42"/>
      <c r="AB248" s="42"/>
      <c r="AC248" s="42"/>
      <c r="AD248" s="43"/>
    </row>
    <row r="249" spans="2:30" ht="21.95" customHeight="1">
      <c r="B249" s="89"/>
      <c r="C249" s="78"/>
      <c r="D249" s="78"/>
      <c r="E249" s="36"/>
      <c r="F249" s="91"/>
      <c r="G249" s="83"/>
      <c r="H249" s="91"/>
      <c r="I249" s="83"/>
      <c r="J249" s="78"/>
      <c r="K249" s="83"/>
      <c r="L249" s="78"/>
      <c r="M249" s="78"/>
      <c r="N249" s="78"/>
      <c r="O249" s="83"/>
      <c r="P249" s="86"/>
      <c r="Q249" s="65" t="s">
        <v>299</v>
      </c>
      <c r="R249" s="62"/>
      <c r="S249" s="37"/>
      <c r="T249" s="44" t="str">
        <f t="shared" si="16"/>
        <v/>
      </c>
      <c r="U249" s="37"/>
      <c r="V249" s="39" t="str">
        <f t="shared" si="13"/>
        <v/>
      </c>
      <c r="W249" s="40" t="str">
        <f t="shared" si="14"/>
        <v/>
      </c>
      <c r="X249" s="41" t="str">
        <f t="shared" si="15"/>
        <v/>
      </c>
      <c r="Y249" s="42"/>
      <c r="Z249" s="42"/>
      <c r="AA249" s="42"/>
      <c r="AB249" s="42"/>
      <c r="AC249" s="42"/>
      <c r="AD249" s="43"/>
    </row>
    <row r="250" spans="2:30" ht="21.95" customHeight="1">
      <c r="B250" s="90"/>
      <c r="C250" s="79"/>
      <c r="D250" s="79"/>
      <c r="E250" s="36"/>
      <c r="F250" s="92"/>
      <c r="G250" s="84"/>
      <c r="H250" s="92"/>
      <c r="I250" s="84"/>
      <c r="J250" s="79"/>
      <c r="K250" s="84"/>
      <c r="L250" s="79"/>
      <c r="M250" s="79"/>
      <c r="N250" s="79"/>
      <c r="O250" s="84"/>
      <c r="P250" s="87"/>
      <c r="Q250" s="65" t="s">
        <v>300</v>
      </c>
      <c r="R250" s="62"/>
      <c r="S250" s="37"/>
      <c r="T250" s="44" t="str">
        <f t="shared" si="16"/>
        <v/>
      </c>
      <c r="U250" s="37"/>
      <c r="V250" s="39" t="str">
        <f t="shared" si="13"/>
        <v/>
      </c>
      <c r="W250" s="40" t="str">
        <f t="shared" si="14"/>
        <v/>
      </c>
      <c r="X250" s="41" t="str">
        <f t="shared" si="15"/>
        <v/>
      </c>
      <c r="Y250" s="42"/>
      <c r="Z250" s="42"/>
      <c r="AA250" s="42"/>
      <c r="AB250" s="42"/>
      <c r="AC250" s="42"/>
      <c r="AD250" s="43"/>
    </row>
    <row r="251" spans="2:30" ht="21.95" customHeight="1">
      <c r="B251" s="89" t="s">
        <v>835</v>
      </c>
      <c r="C251" s="77" t="str">
        <f>IF(F251="Sea level rise and storm surge","SL",IF(F251="Increased flooding","FL",IF(F251="Increased rainfall variability","RV",IF(F251="Increased average temperature","AT",IF(F251="Increase in hot days","HD",IF(F251="Increased fire risk","FR",IF(F251="Increased atmospheric CO2","AC","")))))))</f>
        <v/>
      </c>
      <c r="D251" s="77">
        <v>50</v>
      </c>
      <c r="E251" s="36"/>
      <c r="F251" s="94"/>
      <c r="G251" s="95"/>
      <c r="H251" s="94"/>
      <c r="I251" s="95"/>
      <c r="J251" s="77" t="str">
        <f>IF(I251="Almost Certain",5,IF(I251="likely",4,IF(I251="Possible",3,IF(I251="Unlikely",2,IF(I251="rare",1,"")))))</f>
        <v/>
      </c>
      <c r="K251" s="95"/>
      <c r="L251" s="77" t="str">
        <f>IF(K251="Catastrophic",5,IF(K251="Major",4,IF(K251="Moderate",3,IF(K251="Minor",2,IF(K251="Insignificant",1,"")))))</f>
        <v/>
      </c>
      <c r="M251" s="77" t="str">
        <f>IF(L251="","",L251+J251)</f>
        <v/>
      </c>
      <c r="N251" s="77" t="str">
        <f>IF(M251="","",IF(M251&lt;5,"Low",IF(AND(M251&gt;4,M251&lt;7),"Moderate",IF(M251=7,"High",IF(M251&gt;7,"Extreme",)))))</f>
        <v/>
      </c>
      <c r="O251" s="83"/>
      <c r="P251" s="88"/>
      <c r="Q251" s="65" t="s">
        <v>301</v>
      </c>
      <c r="R251" s="62"/>
      <c r="S251" s="37"/>
      <c r="T251" s="44" t="str">
        <f t="shared" si="16"/>
        <v/>
      </c>
      <c r="U251" s="37"/>
      <c r="V251" s="39" t="str">
        <f t="shared" si="13"/>
        <v/>
      </c>
      <c r="W251" s="40" t="str">
        <f t="shared" si="14"/>
        <v/>
      </c>
      <c r="X251" s="41" t="str">
        <f t="shared" si="15"/>
        <v/>
      </c>
      <c r="Y251" s="42"/>
      <c r="Z251" s="42"/>
      <c r="AA251" s="42"/>
      <c r="AB251" s="42"/>
      <c r="AC251" s="42"/>
      <c r="AD251" s="43"/>
    </row>
    <row r="252" spans="2:30" ht="21.95" customHeight="1">
      <c r="B252" s="89"/>
      <c r="C252" s="78"/>
      <c r="D252" s="78"/>
      <c r="E252" s="36"/>
      <c r="F252" s="91"/>
      <c r="G252" s="83"/>
      <c r="H252" s="91"/>
      <c r="I252" s="83"/>
      <c r="J252" s="78"/>
      <c r="K252" s="83"/>
      <c r="L252" s="78"/>
      <c r="M252" s="78"/>
      <c r="N252" s="78"/>
      <c r="O252" s="83"/>
      <c r="P252" s="86"/>
      <c r="Q252" s="65" t="s">
        <v>302</v>
      </c>
      <c r="R252" s="62"/>
      <c r="S252" s="37"/>
      <c r="T252" s="44" t="str">
        <f t="shared" si="16"/>
        <v/>
      </c>
      <c r="U252" s="37"/>
      <c r="V252" s="39" t="str">
        <f t="shared" si="13"/>
        <v/>
      </c>
      <c r="W252" s="40" t="str">
        <f t="shared" si="14"/>
        <v/>
      </c>
      <c r="X252" s="41" t="str">
        <f t="shared" si="15"/>
        <v/>
      </c>
      <c r="Y252" s="42"/>
      <c r="Z252" s="42"/>
      <c r="AA252" s="42"/>
      <c r="AB252" s="42"/>
      <c r="AC252" s="42"/>
      <c r="AD252" s="43"/>
    </row>
    <row r="253" spans="2:30" ht="21.95" customHeight="1">
      <c r="B253" s="89"/>
      <c r="C253" s="78"/>
      <c r="D253" s="78"/>
      <c r="E253" s="36"/>
      <c r="F253" s="91"/>
      <c r="G253" s="83"/>
      <c r="H253" s="91"/>
      <c r="I253" s="83"/>
      <c r="J253" s="78"/>
      <c r="K253" s="83"/>
      <c r="L253" s="78"/>
      <c r="M253" s="78"/>
      <c r="N253" s="78"/>
      <c r="O253" s="83"/>
      <c r="P253" s="86"/>
      <c r="Q253" s="65" t="s">
        <v>303</v>
      </c>
      <c r="R253" s="62"/>
      <c r="S253" s="37"/>
      <c r="T253" s="44" t="str">
        <f t="shared" si="16"/>
        <v/>
      </c>
      <c r="U253" s="37"/>
      <c r="V253" s="39" t="str">
        <f t="shared" si="13"/>
        <v/>
      </c>
      <c r="W253" s="40" t="str">
        <f t="shared" si="14"/>
        <v/>
      </c>
      <c r="X253" s="41" t="str">
        <f t="shared" si="15"/>
        <v/>
      </c>
      <c r="Y253" s="42"/>
      <c r="Z253" s="42"/>
      <c r="AA253" s="42"/>
      <c r="AB253" s="42"/>
      <c r="AC253" s="42"/>
      <c r="AD253" s="43"/>
    </row>
    <row r="254" spans="2:30" ht="21.95" customHeight="1">
      <c r="B254" s="89"/>
      <c r="C254" s="78"/>
      <c r="D254" s="78"/>
      <c r="E254" s="36"/>
      <c r="F254" s="91"/>
      <c r="G254" s="83"/>
      <c r="H254" s="91"/>
      <c r="I254" s="83"/>
      <c r="J254" s="78"/>
      <c r="K254" s="83"/>
      <c r="L254" s="78"/>
      <c r="M254" s="78"/>
      <c r="N254" s="78"/>
      <c r="O254" s="83"/>
      <c r="P254" s="86"/>
      <c r="Q254" s="65" t="s">
        <v>304</v>
      </c>
      <c r="R254" s="62"/>
      <c r="S254" s="37"/>
      <c r="T254" s="44" t="str">
        <f t="shared" si="16"/>
        <v/>
      </c>
      <c r="U254" s="37"/>
      <c r="V254" s="39" t="str">
        <f t="shared" si="13"/>
        <v/>
      </c>
      <c r="W254" s="40" t="str">
        <f t="shared" si="14"/>
        <v/>
      </c>
      <c r="X254" s="41" t="str">
        <f t="shared" si="15"/>
        <v/>
      </c>
      <c r="Y254" s="42"/>
      <c r="Z254" s="42"/>
      <c r="AA254" s="42"/>
      <c r="AB254" s="42"/>
      <c r="AC254" s="42"/>
      <c r="AD254" s="43"/>
    </row>
    <row r="255" spans="2:30" ht="21.95" customHeight="1">
      <c r="B255" s="90"/>
      <c r="C255" s="79"/>
      <c r="D255" s="79"/>
      <c r="E255" s="36"/>
      <c r="F255" s="92"/>
      <c r="G255" s="84"/>
      <c r="H255" s="92"/>
      <c r="I255" s="84"/>
      <c r="J255" s="79"/>
      <c r="K255" s="84"/>
      <c r="L255" s="79"/>
      <c r="M255" s="79"/>
      <c r="N255" s="79"/>
      <c r="O255" s="84"/>
      <c r="P255" s="87"/>
      <c r="Q255" s="65" t="s">
        <v>305</v>
      </c>
      <c r="R255" s="62"/>
      <c r="S255" s="37"/>
      <c r="T255" s="44" t="str">
        <f t="shared" si="16"/>
        <v/>
      </c>
      <c r="U255" s="37"/>
      <c r="V255" s="39" t="str">
        <f t="shared" si="13"/>
        <v/>
      </c>
      <c r="W255" s="40" t="str">
        <f t="shared" si="14"/>
        <v/>
      </c>
      <c r="X255" s="41" t="str">
        <f t="shared" si="15"/>
        <v/>
      </c>
      <c r="Y255" s="42"/>
      <c r="Z255" s="42"/>
      <c r="AA255" s="42"/>
      <c r="AB255" s="42"/>
      <c r="AC255" s="42"/>
      <c r="AD255" s="43"/>
    </row>
    <row r="256" spans="2:30" ht="21.95" customHeight="1">
      <c r="B256" s="89" t="s">
        <v>836</v>
      </c>
      <c r="C256" s="77" t="str">
        <f>IF(F256="Sea level rise and storm surge","SL",IF(F256="Increased flooding","FL",IF(F256="Increased rainfall variability","RV",IF(F256="Increased average temperature","AT",IF(F256="Increase in hot days","HD",IF(F256="Increased fire risk","FR",IF(F256="Increased atmospheric CO2","AC","")))))))</f>
        <v/>
      </c>
      <c r="D256" s="77">
        <v>51</v>
      </c>
      <c r="E256" s="36"/>
      <c r="F256" s="94"/>
      <c r="G256" s="95"/>
      <c r="H256" s="94"/>
      <c r="I256" s="95"/>
      <c r="J256" s="77" t="str">
        <f>IF(I256="Almost Certain",5,IF(I256="likely",4,IF(I256="Possible",3,IF(I256="Unlikely",2,IF(I256="rare",1,"")))))</f>
        <v/>
      </c>
      <c r="K256" s="95"/>
      <c r="L256" s="77" t="str">
        <f>IF(K256="Catastrophic",5,IF(K256="Major",4,IF(K256="Moderate",3,IF(K256="Minor",2,IF(K256="Insignificant",1,"")))))</f>
        <v/>
      </c>
      <c r="M256" s="77" t="str">
        <f>IF(L256="","",L256+J256)</f>
        <v/>
      </c>
      <c r="N256" s="77" t="str">
        <f>IF(M256="","",IF(M256&lt;5,"Low",IF(AND(M256&gt;4,M256&lt;7),"Moderate",IF(M256=7,"High",IF(M256&gt;7,"Extreme",)))))</f>
        <v/>
      </c>
      <c r="O256" s="83"/>
      <c r="P256" s="88"/>
      <c r="Q256" s="65" t="s">
        <v>306</v>
      </c>
      <c r="R256" s="62"/>
      <c r="S256" s="37"/>
      <c r="T256" s="44" t="str">
        <f t="shared" si="16"/>
        <v/>
      </c>
      <c r="U256" s="37"/>
      <c r="V256" s="39" t="str">
        <f t="shared" si="13"/>
        <v/>
      </c>
      <c r="W256" s="40" t="str">
        <f t="shared" si="14"/>
        <v/>
      </c>
      <c r="X256" s="41" t="str">
        <f t="shared" si="15"/>
        <v/>
      </c>
      <c r="Y256" s="42"/>
      <c r="Z256" s="42"/>
      <c r="AA256" s="42"/>
      <c r="AB256" s="42"/>
      <c r="AC256" s="42"/>
      <c r="AD256" s="43"/>
    </row>
    <row r="257" spans="2:30" ht="21.95" customHeight="1">
      <c r="B257" s="89"/>
      <c r="C257" s="78"/>
      <c r="D257" s="78"/>
      <c r="E257" s="36"/>
      <c r="F257" s="91"/>
      <c r="G257" s="83"/>
      <c r="H257" s="91"/>
      <c r="I257" s="83"/>
      <c r="J257" s="78"/>
      <c r="K257" s="83"/>
      <c r="L257" s="78"/>
      <c r="M257" s="78"/>
      <c r="N257" s="78"/>
      <c r="O257" s="83"/>
      <c r="P257" s="86"/>
      <c r="Q257" s="65" t="s">
        <v>307</v>
      </c>
      <c r="R257" s="62"/>
      <c r="S257" s="37"/>
      <c r="T257" s="44" t="str">
        <f t="shared" si="16"/>
        <v/>
      </c>
      <c r="U257" s="37"/>
      <c r="V257" s="39" t="str">
        <f t="shared" si="13"/>
        <v/>
      </c>
      <c r="W257" s="40" t="str">
        <f t="shared" si="14"/>
        <v/>
      </c>
      <c r="X257" s="41" t="str">
        <f t="shared" si="15"/>
        <v/>
      </c>
      <c r="Y257" s="42"/>
      <c r="Z257" s="42"/>
      <c r="AA257" s="42"/>
      <c r="AB257" s="42"/>
      <c r="AC257" s="42"/>
      <c r="AD257" s="43"/>
    </row>
    <row r="258" spans="2:30" ht="21.95" customHeight="1">
      <c r="B258" s="89"/>
      <c r="C258" s="78"/>
      <c r="D258" s="78"/>
      <c r="E258" s="36"/>
      <c r="F258" s="91"/>
      <c r="G258" s="83"/>
      <c r="H258" s="91"/>
      <c r="I258" s="83"/>
      <c r="J258" s="78"/>
      <c r="K258" s="83"/>
      <c r="L258" s="78"/>
      <c r="M258" s="78"/>
      <c r="N258" s="78"/>
      <c r="O258" s="83"/>
      <c r="P258" s="86"/>
      <c r="Q258" s="65" t="s">
        <v>308</v>
      </c>
      <c r="R258" s="62"/>
      <c r="S258" s="37"/>
      <c r="T258" s="44" t="str">
        <f t="shared" si="16"/>
        <v/>
      </c>
      <c r="U258" s="37"/>
      <c r="V258" s="39" t="str">
        <f t="shared" si="13"/>
        <v/>
      </c>
      <c r="W258" s="40" t="str">
        <f t="shared" si="14"/>
        <v/>
      </c>
      <c r="X258" s="41" t="str">
        <f t="shared" si="15"/>
        <v/>
      </c>
      <c r="Y258" s="42"/>
      <c r="Z258" s="42"/>
      <c r="AA258" s="42"/>
      <c r="AB258" s="42"/>
      <c r="AC258" s="42"/>
      <c r="AD258" s="43"/>
    </row>
    <row r="259" spans="2:30" ht="21.95" customHeight="1">
      <c r="B259" s="89"/>
      <c r="C259" s="78"/>
      <c r="D259" s="78"/>
      <c r="E259" s="36"/>
      <c r="F259" s="91"/>
      <c r="G259" s="83"/>
      <c r="H259" s="91"/>
      <c r="I259" s="83"/>
      <c r="J259" s="78"/>
      <c r="K259" s="83"/>
      <c r="L259" s="78"/>
      <c r="M259" s="78"/>
      <c r="N259" s="78"/>
      <c r="O259" s="83"/>
      <c r="P259" s="86"/>
      <c r="Q259" s="65" t="s">
        <v>309</v>
      </c>
      <c r="R259" s="62"/>
      <c r="S259" s="37"/>
      <c r="T259" s="44" t="str">
        <f t="shared" si="16"/>
        <v/>
      </c>
      <c r="U259" s="37"/>
      <c r="V259" s="39" t="str">
        <f t="shared" si="13"/>
        <v/>
      </c>
      <c r="W259" s="40" t="str">
        <f t="shared" si="14"/>
        <v/>
      </c>
      <c r="X259" s="41" t="str">
        <f t="shared" si="15"/>
        <v/>
      </c>
      <c r="Y259" s="42"/>
      <c r="Z259" s="42"/>
      <c r="AA259" s="42"/>
      <c r="AB259" s="42"/>
      <c r="AC259" s="42"/>
      <c r="AD259" s="43"/>
    </row>
    <row r="260" spans="2:30" ht="21.95" customHeight="1">
      <c r="B260" s="90"/>
      <c r="C260" s="79"/>
      <c r="D260" s="79"/>
      <c r="E260" s="36"/>
      <c r="F260" s="92"/>
      <c r="G260" s="84"/>
      <c r="H260" s="92"/>
      <c r="I260" s="84"/>
      <c r="J260" s="79"/>
      <c r="K260" s="84"/>
      <c r="L260" s="79"/>
      <c r="M260" s="79"/>
      <c r="N260" s="79"/>
      <c r="O260" s="84"/>
      <c r="P260" s="87"/>
      <c r="Q260" s="65" t="s">
        <v>310</v>
      </c>
      <c r="R260" s="62"/>
      <c r="S260" s="37"/>
      <c r="T260" s="44" t="str">
        <f t="shared" si="16"/>
        <v/>
      </c>
      <c r="U260" s="37"/>
      <c r="V260" s="39" t="str">
        <f t="shared" si="13"/>
        <v/>
      </c>
      <c r="W260" s="40" t="str">
        <f t="shared" si="14"/>
        <v/>
      </c>
      <c r="X260" s="41" t="str">
        <f t="shared" si="15"/>
        <v/>
      </c>
      <c r="Y260" s="42"/>
      <c r="Z260" s="42"/>
      <c r="AA260" s="42"/>
      <c r="AB260" s="42"/>
      <c r="AC260" s="42"/>
      <c r="AD260" s="43"/>
    </row>
    <row r="261" spans="2:30" ht="21.95" customHeight="1">
      <c r="B261" s="89" t="s">
        <v>837</v>
      </c>
      <c r="C261" s="77" t="str">
        <f>IF(F261="Sea level rise and storm surge","SL",IF(F261="Increased flooding","FL",IF(F261="Increased rainfall variability","RV",IF(F261="Increased average temperature","AT",IF(F261="Increase in hot days","HD",IF(F261="Increased fire risk","FR",IF(F261="Increased atmospheric CO2","AC","")))))))</f>
        <v/>
      </c>
      <c r="D261" s="77">
        <v>52</v>
      </c>
      <c r="E261" s="36"/>
      <c r="F261" s="94"/>
      <c r="G261" s="95"/>
      <c r="H261" s="94"/>
      <c r="I261" s="95"/>
      <c r="J261" s="77" t="str">
        <f>IF(I261="Almost Certain",5,IF(I261="likely",4,IF(I261="Possible",3,IF(I261="Unlikely",2,IF(I261="rare",1,"")))))</f>
        <v/>
      </c>
      <c r="K261" s="95"/>
      <c r="L261" s="77" t="str">
        <f>IF(K261="Catastrophic",5,IF(K261="Major",4,IF(K261="Moderate",3,IF(K261="Minor",2,IF(K261="Insignificant",1,"")))))</f>
        <v/>
      </c>
      <c r="M261" s="77" t="str">
        <f>IF(L261="","",L261+J261)</f>
        <v/>
      </c>
      <c r="N261" s="77" t="str">
        <f>IF(M261="","",IF(M261&lt;5,"Low",IF(AND(M261&gt;4,M261&lt;7),"Moderate",IF(M261=7,"High",IF(M261&gt;7,"Extreme",)))))</f>
        <v/>
      </c>
      <c r="O261" s="83"/>
      <c r="P261" s="88"/>
      <c r="Q261" s="65" t="s">
        <v>311</v>
      </c>
      <c r="R261" s="62"/>
      <c r="S261" s="37"/>
      <c r="T261" s="44" t="str">
        <f t="shared" si="16"/>
        <v/>
      </c>
      <c r="U261" s="37"/>
      <c r="V261" s="39" t="str">
        <f t="shared" si="13"/>
        <v/>
      </c>
      <c r="W261" s="40" t="str">
        <f t="shared" si="14"/>
        <v/>
      </c>
      <c r="X261" s="41" t="str">
        <f t="shared" si="15"/>
        <v/>
      </c>
      <c r="Y261" s="42"/>
      <c r="Z261" s="42"/>
      <c r="AA261" s="42"/>
      <c r="AB261" s="42"/>
      <c r="AC261" s="42"/>
      <c r="AD261" s="43"/>
    </row>
    <row r="262" spans="2:30" ht="21.95" customHeight="1">
      <c r="B262" s="89"/>
      <c r="C262" s="78"/>
      <c r="D262" s="78"/>
      <c r="E262" s="36"/>
      <c r="F262" s="91"/>
      <c r="G262" s="83"/>
      <c r="H262" s="91"/>
      <c r="I262" s="83"/>
      <c r="J262" s="78"/>
      <c r="K262" s="83"/>
      <c r="L262" s="78"/>
      <c r="M262" s="78"/>
      <c r="N262" s="78"/>
      <c r="O262" s="83"/>
      <c r="P262" s="86"/>
      <c r="Q262" s="65" t="s">
        <v>312</v>
      </c>
      <c r="R262" s="62"/>
      <c r="S262" s="37"/>
      <c r="T262" s="44" t="str">
        <f t="shared" si="16"/>
        <v/>
      </c>
      <c r="U262" s="37"/>
      <c r="V262" s="39" t="str">
        <f t="shared" si="13"/>
        <v/>
      </c>
      <c r="W262" s="40" t="str">
        <f t="shared" si="14"/>
        <v/>
      </c>
      <c r="X262" s="41" t="str">
        <f t="shared" si="15"/>
        <v/>
      </c>
      <c r="Y262" s="42"/>
      <c r="Z262" s="42"/>
      <c r="AA262" s="42"/>
      <c r="AB262" s="42"/>
      <c r="AC262" s="42"/>
      <c r="AD262" s="43"/>
    </row>
    <row r="263" spans="2:30" ht="21.95" customHeight="1">
      <c r="B263" s="89"/>
      <c r="C263" s="78"/>
      <c r="D263" s="78"/>
      <c r="E263" s="36"/>
      <c r="F263" s="91"/>
      <c r="G263" s="83"/>
      <c r="H263" s="91"/>
      <c r="I263" s="83"/>
      <c r="J263" s="78"/>
      <c r="K263" s="83"/>
      <c r="L263" s="78"/>
      <c r="M263" s="78"/>
      <c r="N263" s="78"/>
      <c r="O263" s="83"/>
      <c r="P263" s="86"/>
      <c r="Q263" s="65" t="s">
        <v>313</v>
      </c>
      <c r="R263" s="62"/>
      <c r="S263" s="37"/>
      <c r="T263" s="44" t="str">
        <f t="shared" si="16"/>
        <v/>
      </c>
      <c r="U263" s="37"/>
      <c r="V263" s="39" t="str">
        <f t="shared" si="13"/>
        <v/>
      </c>
      <c r="W263" s="40" t="str">
        <f t="shared" si="14"/>
        <v/>
      </c>
      <c r="X263" s="41" t="str">
        <f t="shared" si="15"/>
        <v/>
      </c>
      <c r="Y263" s="42"/>
      <c r="Z263" s="42"/>
      <c r="AA263" s="42"/>
      <c r="AB263" s="42"/>
      <c r="AC263" s="42"/>
      <c r="AD263" s="43"/>
    </row>
    <row r="264" spans="2:30" ht="21.95" customHeight="1">
      <c r="B264" s="89"/>
      <c r="C264" s="78"/>
      <c r="D264" s="78"/>
      <c r="E264" s="36"/>
      <c r="F264" s="91"/>
      <c r="G264" s="83"/>
      <c r="H264" s="91"/>
      <c r="I264" s="83"/>
      <c r="J264" s="78"/>
      <c r="K264" s="83"/>
      <c r="L264" s="78"/>
      <c r="M264" s="78"/>
      <c r="N264" s="78"/>
      <c r="O264" s="83"/>
      <c r="P264" s="86"/>
      <c r="Q264" s="65" t="s">
        <v>314</v>
      </c>
      <c r="R264" s="62"/>
      <c r="S264" s="37"/>
      <c r="T264" s="44" t="str">
        <f t="shared" si="16"/>
        <v/>
      </c>
      <c r="U264" s="37"/>
      <c r="V264" s="39" t="str">
        <f aca="true" t="shared" si="17" ref="V264:V327">IF(U264="Catastrophic",5,IF(U264="Major",4,IF(U264="Moderate",3,IF(U264="Minor",2,IF(U264="Insignificant",1,"")))))</f>
        <v/>
      </c>
      <c r="W264" s="40" t="str">
        <f aca="true" t="shared" si="18" ref="W264:W327">IF(V264="","",V264+T264)</f>
        <v/>
      </c>
      <c r="X264" s="41" t="str">
        <f aca="true" t="shared" si="19" ref="X264:X327">IF(W264="","",IF(W264&lt;5,"Low",IF(AND(W264&gt;4,W264&lt;7),"Moderate",IF(W264=7,"High",IF(W264&gt;7,"Extreme",)))))</f>
        <v/>
      </c>
      <c r="Y264" s="42"/>
      <c r="Z264" s="42"/>
      <c r="AA264" s="42"/>
      <c r="AB264" s="42"/>
      <c r="AC264" s="42"/>
      <c r="AD264" s="43"/>
    </row>
    <row r="265" spans="2:30" ht="21.95" customHeight="1">
      <c r="B265" s="90"/>
      <c r="C265" s="79"/>
      <c r="D265" s="79"/>
      <c r="E265" s="36"/>
      <c r="F265" s="92"/>
      <c r="G265" s="84"/>
      <c r="H265" s="92"/>
      <c r="I265" s="84"/>
      <c r="J265" s="79"/>
      <c r="K265" s="84"/>
      <c r="L265" s="79"/>
      <c r="M265" s="79"/>
      <c r="N265" s="79"/>
      <c r="O265" s="84"/>
      <c r="P265" s="87"/>
      <c r="Q265" s="65" t="s">
        <v>315</v>
      </c>
      <c r="R265" s="62"/>
      <c r="S265" s="37"/>
      <c r="T265" s="44" t="str">
        <f t="shared" si="16"/>
        <v/>
      </c>
      <c r="U265" s="37"/>
      <c r="V265" s="39" t="str">
        <f t="shared" si="17"/>
        <v/>
      </c>
      <c r="W265" s="40" t="str">
        <f t="shared" si="18"/>
        <v/>
      </c>
      <c r="X265" s="41" t="str">
        <f t="shared" si="19"/>
        <v/>
      </c>
      <c r="Y265" s="42"/>
      <c r="Z265" s="42"/>
      <c r="AA265" s="42"/>
      <c r="AB265" s="42"/>
      <c r="AC265" s="42"/>
      <c r="AD265" s="43"/>
    </row>
    <row r="266" spans="2:30" ht="21.95" customHeight="1">
      <c r="B266" s="89" t="s">
        <v>838</v>
      </c>
      <c r="C266" s="77" t="str">
        <f>IF(F266="Sea level rise and storm surge","SL",IF(F266="Increased flooding","FL",IF(F266="Increased rainfall variability","RV",IF(F266="Increased average temperature","AT",IF(F266="Increase in hot days","HD",IF(F266="Increased fire risk","FR",IF(F266="Increased atmospheric CO2","AC","")))))))</f>
        <v/>
      </c>
      <c r="D266" s="77">
        <v>53</v>
      </c>
      <c r="E266" s="36"/>
      <c r="F266" s="94"/>
      <c r="G266" s="95"/>
      <c r="H266" s="94"/>
      <c r="I266" s="95"/>
      <c r="J266" s="77" t="str">
        <f>IF(I266="Almost Certain",5,IF(I266="likely",4,IF(I266="Possible",3,IF(I266="Unlikely",2,IF(I266="rare",1,"")))))</f>
        <v/>
      </c>
      <c r="K266" s="95"/>
      <c r="L266" s="77" t="str">
        <f>IF(K266="Catastrophic",5,IF(K266="Major",4,IF(K266="Moderate",3,IF(K266="Minor",2,IF(K266="Insignificant",1,"")))))</f>
        <v/>
      </c>
      <c r="M266" s="77" t="str">
        <f>IF(L266="","",L266+J266)</f>
        <v/>
      </c>
      <c r="N266" s="77" t="str">
        <f>IF(M266="","",IF(M266&lt;5,"Low",IF(AND(M266&gt;4,M266&lt;7),"Moderate",IF(M266=7,"High",IF(M266&gt;7,"Extreme",)))))</f>
        <v/>
      </c>
      <c r="O266" s="83"/>
      <c r="P266" s="88"/>
      <c r="Q266" s="65" t="s">
        <v>316</v>
      </c>
      <c r="R266" s="62"/>
      <c r="S266" s="37"/>
      <c r="T266" s="44" t="str">
        <f t="shared" si="16"/>
        <v/>
      </c>
      <c r="U266" s="37"/>
      <c r="V266" s="39" t="str">
        <f t="shared" si="17"/>
        <v/>
      </c>
      <c r="W266" s="40" t="str">
        <f t="shared" si="18"/>
        <v/>
      </c>
      <c r="X266" s="41" t="str">
        <f t="shared" si="19"/>
        <v/>
      </c>
      <c r="Y266" s="42"/>
      <c r="Z266" s="42"/>
      <c r="AA266" s="42"/>
      <c r="AB266" s="42"/>
      <c r="AC266" s="42"/>
      <c r="AD266" s="43"/>
    </row>
    <row r="267" spans="2:30" ht="21.95" customHeight="1">
      <c r="B267" s="89"/>
      <c r="C267" s="78"/>
      <c r="D267" s="78"/>
      <c r="E267" s="36"/>
      <c r="F267" s="91"/>
      <c r="G267" s="83"/>
      <c r="H267" s="91"/>
      <c r="I267" s="83"/>
      <c r="J267" s="78"/>
      <c r="K267" s="83"/>
      <c r="L267" s="78"/>
      <c r="M267" s="78"/>
      <c r="N267" s="78"/>
      <c r="O267" s="83"/>
      <c r="P267" s="86"/>
      <c r="Q267" s="65" t="s">
        <v>317</v>
      </c>
      <c r="R267" s="62"/>
      <c r="S267" s="37"/>
      <c r="T267" s="44" t="str">
        <f t="shared" si="16"/>
        <v/>
      </c>
      <c r="U267" s="37"/>
      <c r="V267" s="39" t="str">
        <f t="shared" si="17"/>
        <v/>
      </c>
      <c r="W267" s="40" t="str">
        <f t="shared" si="18"/>
        <v/>
      </c>
      <c r="X267" s="41" t="str">
        <f t="shared" si="19"/>
        <v/>
      </c>
      <c r="Y267" s="42"/>
      <c r="Z267" s="42"/>
      <c r="AA267" s="42"/>
      <c r="AB267" s="42"/>
      <c r="AC267" s="42"/>
      <c r="AD267" s="43"/>
    </row>
    <row r="268" spans="2:30" ht="21.95" customHeight="1">
      <c r="B268" s="89"/>
      <c r="C268" s="78"/>
      <c r="D268" s="78"/>
      <c r="E268" s="36"/>
      <c r="F268" s="91"/>
      <c r="G268" s="83"/>
      <c r="H268" s="91"/>
      <c r="I268" s="83"/>
      <c r="J268" s="78"/>
      <c r="K268" s="83"/>
      <c r="L268" s="78"/>
      <c r="M268" s="78"/>
      <c r="N268" s="78"/>
      <c r="O268" s="83"/>
      <c r="P268" s="86"/>
      <c r="Q268" s="65" t="s">
        <v>318</v>
      </c>
      <c r="R268" s="62"/>
      <c r="S268" s="37"/>
      <c r="T268" s="44" t="str">
        <f t="shared" si="16"/>
        <v/>
      </c>
      <c r="U268" s="37"/>
      <c r="V268" s="39" t="str">
        <f t="shared" si="17"/>
        <v/>
      </c>
      <c r="W268" s="40" t="str">
        <f t="shared" si="18"/>
        <v/>
      </c>
      <c r="X268" s="41" t="str">
        <f t="shared" si="19"/>
        <v/>
      </c>
      <c r="Y268" s="42"/>
      <c r="Z268" s="42"/>
      <c r="AA268" s="42"/>
      <c r="AB268" s="42"/>
      <c r="AC268" s="42"/>
      <c r="AD268" s="43"/>
    </row>
    <row r="269" spans="2:30" ht="21.95" customHeight="1">
      <c r="B269" s="89"/>
      <c r="C269" s="78"/>
      <c r="D269" s="78"/>
      <c r="E269" s="36"/>
      <c r="F269" s="91"/>
      <c r="G269" s="83"/>
      <c r="H269" s="91"/>
      <c r="I269" s="83"/>
      <c r="J269" s="78"/>
      <c r="K269" s="83"/>
      <c r="L269" s="78"/>
      <c r="M269" s="78"/>
      <c r="N269" s="78"/>
      <c r="O269" s="83"/>
      <c r="P269" s="86"/>
      <c r="Q269" s="65" t="s">
        <v>319</v>
      </c>
      <c r="R269" s="62"/>
      <c r="S269" s="37"/>
      <c r="T269" s="44" t="str">
        <f t="shared" si="16"/>
        <v/>
      </c>
      <c r="U269" s="37"/>
      <c r="V269" s="39" t="str">
        <f t="shared" si="17"/>
        <v/>
      </c>
      <c r="W269" s="40" t="str">
        <f t="shared" si="18"/>
        <v/>
      </c>
      <c r="X269" s="41" t="str">
        <f t="shared" si="19"/>
        <v/>
      </c>
      <c r="Y269" s="42"/>
      <c r="Z269" s="42"/>
      <c r="AA269" s="42"/>
      <c r="AB269" s="42"/>
      <c r="AC269" s="42"/>
      <c r="AD269" s="43"/>
    </row>
    <row r="270" spans="2:30" ht="21.95" customHeight="1">
      <c r="B270" s="90"/>
      <c r="C270" s="79"/>
      <c r="D270" s="79"/>
      <c r="E270" s="36"/>
      <c r="F270" s="92"/>
      <c r="G270" s="84"/>
      <c r="H270" s="92"/>
      <c r="I270" s="84"/>
      <c r="J270" s="79"/>
      <c r="K270" s="84"/>
      <c r="L270" s="79"/>
      <c r="M270" s="79"/>
      <c r="N270" s="79"/>
      <c r="O270" s="84"/>
      <c r="P270" s="87"/>
      <c r="Q270" s="65" t="s">
        <v>320</v>
      </c>
      <c r="R270" s="62"/>
      <c r="S270" s="37"/>
      <c r="T270" s="44" t="str">
        <f t="shared" si="16"/>
        <v/>
      </c>
      <c r="U270" s="37"/>
      <c r="V270" s="39" t="str">
        <f t="shared" si="17"/>
        <v/>
      </c>
      <c r="W270" s="40" t="str">
        <f t="shared" si="18"/>
        <v/>
      </c>
      <c r="X270" s="41" t="str">
        <f t="shared" si="19"/>
        <v/>
      </c>
      <c r="Y270" s="42"/>
      <c r="Z270" s="42"/>
      <c r="AA270" s="42"/>
      <c r="AB270" s="42"/>
      <c r="AC270" s="42"/>
      <c r="AD270" s="43"/>
    </row>
    <row r="271" spans="2:30" ht="21.95" customHeight="1">
      <c r="B271" s="89" t="s">
        <v>839</v>
      </c>
      <c r="C271" s="77" t="str">
        <f>IF(F271="Sea level rise and storm surge","SL",IF(F271="Increased flooding","FL",IF(F271="Increased rainfall variability","RV",IF(F271="Increased average temperature","AT",IF(F271="Increase in hot days","HD",IF(F271="Increased fire risk","FR",IF(F271="Increased atmospheric CO2","AC","")))))))</f>
        <v/>
      </c>
      <c r="D271" s="77">
        <v>54</v>
      </c>
      <c r="E271" s="36"/>
      <c r="F271" s="94"/>
      <c r="G271" s="95"/>
      <c r="H271" s="94"/>
      <c r="I271" s="95"/>
      <c r="J271" s="77" t="str">
        <f>IF(I271="Almost Certain",5,IF(I271="likely",4,IF(I271="Possible",3,IF(I271="Unlikely",2,IF(I271="rare",1,"")))))</f>
        <v/>
      </c>
      <c r="K271" s="95"/>
      <c r="L271" s="77" t="str">
        <f>IF(K271="Catastrophic",5,IF(K271="Major",4,IF(K271="Moderate",3,IF(K271="Minor",2,IF(K271="Insignificant",1,"")))))</f>
        <v/>
      </c>
      <c r="M271" s="77" t="str">
        <f>IF(L271="","",L271+J271)</f>
        <v/>
      </c>
      <c r="N271" s="77" t="str">
        <f>IF(M271="","",IF(M271&lt;5,"Low",IF(AND(M271&gt;4,M271&lt;7),"Moderate",IF(M271=7,"High",IF(M271&gt;7,"Extreme",)))))</f>
        <v/>
      </c>
      <c r="O271" s="83"/>
      <c r="P271" s="88"/>
      <c r="Q271" s="65" t="s">
        <v>321</v>
      </c>
      <c r="R271" s="62"/>
      <c r="S271" s="37"/>
      <c r="T271" s="44" t="str">
        <f t="shared" si="16"/>
        <v/>
      </c>
      <c r="U271" s="37"/>
      <c r="V271" s="39" t="str">
        <f t="shared" si="17"/>
        <v/>
      </c>
      <c r="W271" s="40" t="str">
        <f t="shared" si="18"/>
        <v/>
      </c>
      <c r="X271" s="41" t="str">
        <f t="shared" si="19"/>
        <v/>
      </c>
      <c r="Y271" s="42"/>
      <c r="Z271" s="42"/>
      <c r="AA271" s="42"/>
      <c r="AB271" s="42"/>
      <c r="AC271" s="42"/>
      <c r="AD271" s="43"/>
    </row>
    <row r="272" spans="2:30" ht="21.95" customHeight="1">
      <c r="B272" s="89"/>
      <c r="C272" s="78"/>
      <c r="D272" s="78"/>
      <c r="E272" s="36"/>
      <c r="F272" s="91"/>
      <c r="G272" s="83"/>
      <c r="H272" s="91"/>
      <c r="I272" s="83"/>
      <c r="J272" s="78"/>
      <c r="K272" s="83"/>
      <c r="L272" s="78"/>
      <c r="M272" s="78"/>
      <c r="N272" s="78"/>
      <c r="O272" s="83"/>
      <c r="P272" s="86"/>
      <c r="Q272" s="65" t="s">
        <v>322</v>
      </c>
      <c r="R272" s="62"/>
      <c r="S272" s="37"/>
      <c r="T272" s="44" t="str">
        <f t="shared" si="16"/>
        <v/>
      </c>
      <c r="U272" s="37"/>
      <c r="V272" s="39" t="str">
        <f t="shared" si="17"/>
        <v/>
      </c>
      <c r="W272" s="40" t="str">
        <f t="shared" si="18"/>
        <v/>
      </c>
      <c r="X272" s="41" t="str">
        <f t="shared" si="19"/>
        <v/>
      </c>
      <c r="Y272" s="42"/>
      <c r="Z272" s="42"/>
      <c r="AA272" s="42"/>
      <c r="AB272" s="42"/>
      <c r="AC272" s="42"/>
      <c r="AD272" s="43"/>
    </row>
    <row r="273" spans="2:30" ht="21.95" customHeight="1">
      <c r="B273" s="89"/>
      <c r="C273" s="78"/>
      <c r="D273" s="78"/>
      <c r="E273" s="36"/>
      <c r="F273" s="91"/>
      <c r="G273" s="83"/>
      <c r="H273" s="91"/>
      <c r="I273" s="83"/>
      <c r="J273" s="78"/>
      <c r="K273" s="83"/>
      <c r="L273" s="78"/>
      <c r="M273" s="78"/>
      <c r="N273" s="78"/>
      <c r="O273" s="83"/>
      <c r="P273" s="86"/>
      <c r="Q273" s="65" t="s">
        <v>323</v>
      </c>
      <c r="R273" s="62"/>
      <c r="S273" s="37"/>
      <c r="T273" s="44" t="str">
        <f t="shared" si="16"/>
        <v/>
      </c>
      <c r="U273" s="37"/>
      <c r="V273" s="39" t="str">
        <f t="shared" si="17"/>
        <v/>
      </c>
      <c r="W273" s="40" t="str">
        <f t="shared" si="18"/>
        <v/>
      </c>
      <c r="X273" s="41" t="str">
        <f t="shared" si="19"/>
        <v/>
      </c>
      <c r="Y273" s="42"/>
      <c r="Z273" s="42"/>
      <c r="AA273" s="42"/>
      <c r="AB273" s="42"/>
      <c r="AC273" s="42"/>
      <c r="AD273" s="43"/>
    </row>
    <row r="274" spans="2:30" ht="21.95" customHeight="1">
      <c r="B274" s="89"/>
      <c r="C274" s="78"/>
      <c r="D274" s="78"/>
      <c r="E274" s="36"/>
      <c r="F274" s="91"/>
      <c r="G274" s="83"/>
      <c r="H274" s="91"/>
      <c r="I274" s="83"/>
      <c r="J274" s="78"/>
      <c r="K274" s="83"/>
      <c r="L274" s="78"/>
      <c r="M274" s="78"/>
      <c r="N274" s="78"/>
      <c r="O274" s="83"/>
      <c r="P274" s="86"/>
      <c r="Q274" s="65" t="s">
        <v>324</v>
      </c>
      <c r="R274" s="62"/>
      <c r="S274" s="37"/>
      <c r="T274" s="44" t="str">
        <f t="shared" si="16"/>
        <v/>
      </c>
      <c r="U274" s="37"/>
      <c r="V274" s="39" t="str">
        <f t="shared" si="17"/>
        <v/>
      </c>
      <c r="W274" s="40" t="str">
        <f t="shared" si="18"/>
        <v/>
      </c>
      <c r="X274" s="41" t="str">
        <f t="shared" si="19"/>
        <v/>
      </c>
      <c r="Y274" s="42"/>
      <c r="Z274" s="42"/>
      <c r="AA274" s="42"/>
      <c r="AB274" s="42"/>
      <c r="AC274" s="42"/>
      <c r="AD274" s="43"/>
    </row>
    <row r="275" spans="2:30" ht="21.95" customHeight="1">
      <c r="B275" s="90"/>
      <c r="C275" s="79"/>
      <c r="D275" s="79"/>
      <c r="E275" s="36"/>
      <c r="F275" s="92"/>
      <c r="G275" s="84"/>
      <c r="H275" s="92"/>
      <c r="I275" s="84"/>
      <c r="J275" s="79"/>
      <c r="K275" s="84"/>
      <c r="L275" s="79"/>
      <c r="M275" s="79"/>
      <c r="N275" s="79"/>
      <c r="O275" s="84"/>
      <c r="P275" s="87"/>
      <c r="Q275" s="65" t="s">
        <v>325</v>
      </c>
      <c r="R275" s="62"/>
      <c r="S275" s="37"/>
      <c r="T275" s="44" t="str">
        <f t="shared" si="16"/>
        <v/>
      </c>
      <c r="U275" s="37"/>
      <c r="V275" s="39" t="str">
        <f t="shared" si="17"/>
        <v/>
      </c>
      <c r="W275" s="40" t="str">
        <f t="shared" si="18"/>
        <v/>
      </c>
      <c r="X275" s="41" t="str">
        <f t="shared" si="19"/>
        <v/>
      </c>
      <c r="Y275" s="42"/>
      <c r="Z275" s="42"/>
      <c r="AA275" s="42"/>
      <c r="AB275" s="42"/>
      <c r="AC275" s="42"/>
      <c r="AD275" s="43"/>
    </row>
    <row r="276" spans="2:30" ht="21.95" customHeight="1">
      <c r="B276" s="89" t="s">
        <v>840</v>
      </c>
      <c r="C276" s="77" t="str">
        <f>IF(F276="Sea level rise and storm surge","SL",IF(F276="Increased flooding","FL",IF(F276="Increased rainfall variability","RV",IF(F276="Increased average temperature","AT",IF(F276="Increase in hot days","HD",IF(F276="Increased fire risk","FR",IF(F276="Increased atmospheric CO2","AC","")))))))</f>
        <v/>
      </c>
      <c r="D276" s="77">
        <v>55</v>
      </c>
      <c r="E276" s="36"/>
      <c r="F276" s="94"/>
      <c r="G276" s="95"/>
      <c r="H276" s="94"/>
      <c r="I276" s="95"/>
      <c r="J276" s="77" t="str">
        <f>IF(I276="Almost Certain",5,IF(I276="likely",4,IF(I276="Possible",3,IF(I276="Unlikely",2,IF(I276="rare",1,"")))))</f>
        <v/>
      </c>
      <c r="K276" s="95"/>
      <c r="L276" s="77" t="str">
        <f>IF(K276="Catastrophic",5,IF(K276="Major",4,IF(K276="Moderate",3,IF(K276="Minor",2,IF(K276="Insignificant",1,"")))))</f>
        <v/>
      </c>
      <c r="M276" s="77" t="str">
        <f>IF(L276="","",L276+J276)</f>
        <v/>
      </c>
      <c r="N276" s="77" t="str">
        <f>IF(M276="","",IF(M276&lt;5,"Low",IF(AND(M276&gt;4,M276&lt;7),"Moderate",IF(M276=7,"High",IF(M276&gt;7,"Extreme",)))))</f>
        <v/>
      </c>
      <c r="O276" s="83"/>
      <c r="P276" s="88"/>
      <c r="Q276" s="65" t="s">
        <v>326</v>
      </c>
      <c r="R276" s="62"/>
      <c r="S276" s="37"/>
      <c r="T276" s="44" t="str">
        <f t="shared" si="16"/>
        <v/>
      </c>
      <c r="U276" s="37"/>
      <c r="V276" s="39" t="str">
        <f t="shared" si="17"/>
        <v/>
      </c>
      <c r="W276" s="40" t="str">
        <f t="shared" si="18"/>
        <v/>
      </c>
      <c r="X276" s="41" t="str">
        <f t="shared" si="19"/>
        <v/>
      </c>
      <c r="Y276" s="42"/>
      <c r="Z276" s="42"/>
      <c r="AA276" s="42"/>
      <c r="AB276" s="42"/>
      <c r="AC276" s="42"/>
      <c r="AD276" s="43"/>
    </row>
    <row r="277" spans="2:30" ht="21.95" customHeight="1">
      <c r="B277" s="89"/>
      <c r="C277" s="78"/>
      <c r="D277" s="78"/>
      <c r="E277" s="36"/>
      <c r="F277" s="91"/>
      <c r="G277" s="83"/>
      <c r="H277" s="91"/>
      <c r="I277" s="83"/>
      <c r="J277" s="78"/>
      <c r="K277" s="83"/>
      <c r="L277" s="78"/>
      <c r="M277" s="78"/>
      <c r="N277" s="78"/>
      <c r="O277" s="83"/>
      <c r="P277" s="86"/>
      <c r="Q277" s="65" t="s">
        <v>327</v>
      </c>
      <c r="R277" s="62"/>
      <c r="S277" s="37"/>
      <c r="T277" s="44" t="str">
        <f t="shared" si="16"/>
        <v/>
      </c>
      <c r="U277" s="37"/>
      <c r="V277" s="39" t="str">
        <f t="shared" si="17"/>
        <v/>
      </c>
      <c r="W277" s="40" t="str">
        <f t="shared" si="18"/>
        <v/>
      </c>
      <c r="X277" s="41" t="str">
        <f t="shared" si="19"/>
        <v/>
      </c>
      <c r="Y277" s="42"/>
      <c r="Z277" s="42"/>
      <c r="AA277" s="42"/>
      <c r="AB277" s="42"/>
      <c r="AC277" s="42"/>
      <c r="AD277" s="43"/>
    </row>
    <row r="278" spans="2:30" ht="21.95" customHeight="1">
      <c r="B278" s="89"/>
      <c r="C278" s="78"/>
      <c r="D278" s="78"/>
      <c r="E278" s="36"/>
      <c r="F278" s="91"/>
      <c r="G278" s="83"/>
      <c r="H278" s="91"/>
      <c r="I278" s="83"/>
      <c r="J278" s="78"/>
      <c r="K278" s="83"/>
      <c r="L278" s="78"/>
      <c r="M278" s="78"/>
      <c r="N278" s="78"/>
      <c r="O278" s="83"/>
      <c r="P278" s="86"/>
      <c r="Q278" s="65" t="s">
        <v>328</v>
      </c>
      <c r="R278" s="62"/>
      <c r="S278" s="37"/>
      <c r="T278" s="44" t="str">
        <f aca="true" t="shared" si="20" ref="T278:T341">IF(S278="Almost Certain",5,IF(S278="likely",4,IF(S278="Possible",3,IF(S278="Unlikely",2,IF(S278="rare",1,"")))))</f>
        <v/>
      </c>
      <c r="U278" s="37"/>
      <c r="V278" s="39" t="str">
        <f t="shared" si="17"/>
        <v/>
      </c>
      <c r="W278" s="40" t="str">
        <f t="shared" si="18"/>
        <v/>
      </c>
      <c r="X278" s="41" t="str">
        <f t="shared" si="19"/>
        <v/>
      </c>
      <c r="Y278" s="42"/>
      <c r="Z278" s="42"/>
      <c r="AA278" s="42"/>
      <c r="AB278" s="42"/>
      <c r="AC278" s="42"/>
      <c r="AD278" s="43"/>
    </row>
    <row r="279" spans="2:30" ht="21.95" customHeight="1">
      <c r="B279" s="89"/>
      <c r="C279" s="78"/>
      <c r="D279" s="78"/>
      <c r="E279" s="36"/>
      <c r="F279" s="91"/>
      <c r="G279" s="83"/>
      <c r="H279" s="91"/>
      <c r="I279" s="83"/>
      <c r="J279" s="78"/>
      <c r="K279" s="83"/>
      <c r="L279" s="78"/>
      <c r="M279" s="78"/>
      <c r="N279" s="78"/>
      <c r="O279" s="83"/>
      <c r="P279" s="86"/>
      <c r="Q279" s="65" t="s">
        <v>329</v>
      </c>
      <c r="R279" s="62"/>
      <c r="S279" s="37"/>
      <c r="T279" s="44" t="str">
        <f t="shared" si="20"/>
        <v/>
      </c>
      <c r="U279" s="37"/>
      <c r="V279" s="39" t="str">
        <f t="shared" si="17"/>
        <v/>
      </c>
      <c r="W279" s="40" t="str">
        <f t="shared" si="18"/>
        <v/>
      </c>
      <c r="X279" s="41" t="str">
        <f t="shared" si="19"/>
        <v/>
      </c>
      <c r="Y279" s="42"/>
      <c r="Z279" s="42"/>
      <c r="AA279" s="42"/>
      <c r="AB279" s="42"/>
      <c r="AC279" s="42"/>
      <c r="AD279" s="43"/>
    </row>
    <row r="280" spans="2:30" ht="21.95" customHeight="1">
      <c r="B280" s="90"/>
      <c r="C280" s="79"/>
      <c r="D280" s="79"/>
      <c r="E280" s="36"/>
      <c r="F280" s="92"/>
      <c r="G280" s="84"/>
      <c r="H280" s="92"/>
      <c r="I280" s="84"/>
      <c r="J280" s="79"/>
      <c r="K280" s="84"/>
      <c r="L280" s="79"/>
      <c r="M280" s="79"/>
      <c r="N280" s="79"/>
      <c r="O280" s="84"/>
      <c r="P280" s="87"/>
      <c r="Q280" s="65" t="s">
        <v>330</v>
      </c>
      <c r="R280" s="62"/>
      <c r="S280" s="37"/>
      <c r="T280" s="44" t="str">
        <f t="shared" si="20"/>
        <v/>
      </c>
      <c r="U280" s="37"/>
      <c r="V280" s="39" t="str">
        <f t="shared" si="17"/>
        <v/>
      </c>
      <c r="W280" s="40" t="str">
        <f t="shared" si="18"/>
        <v/>
      </c>
      <c r="X280" s="41" t="str">
        <f t="shared" si="19"/>
        <v/>
      </c>
      <c r="Y280" s="42"/>
      <c r="Z280" s="42"/>
      <c r="AA280" s="42"/>
      <c r="AB280" s="42"/>
      <c r="AC280" s="42"/>
      <c r="AD280" s="43"/>
    </row>
    <row r="281" spans="2:30" ht="21.95" customHeight="1">
      <c r="B281" s="89" t="s">
        <v>841</v>
      </c>
      <c r="C281" s="77" t="str">
        <f>IF(F281="Sea level rise and storm surge","SL",IF(F281="Increased flooding","FL",IF(F281="Increased rainfall variability","RV",IF(F281="Increased average temperature","AT",IF(F281="Increase in hot days","HD",IF(F281="Increased fire risk","FR",IF(F281="Increased atmospheric CO2","AC","")))))))</f>
        <v/>
      </c>
      <c r="D281" s="77">
        <v>56</v>
      </c>
      <c r="E281" s="36"/>
      <c r="F281" s="94"/>
      <c r="G281" s="95"/>
      <c r="H281" s="94"/>
      <c r="I281" s="95"/>
      <c r="J281" s="77" t="str">
        <f>IF(I281="Almost Certain",5,IF(I281="likely",4,IF(I281="Possible",3,IF(I281="Unlikely",2,IF(I281="rare",1,"")))))</f>
        <v/>
      </c>
      <c r="K281" s="95"/>
      <c r="L281" s="77" t="str">
        <f>IF(K281="Catastrophic",5,IF(K281="Major",4,IF(K281="Moderate",3,IF(K281="Minor",2,IF(K281="Insignificant",1,"")))))</f>
        <v/>
      </c>
      <c r="M281" s="77" t="str">
        <f>IF(L281="","",L281+J281)</f>
        <v/>
      </c>
      <c r="N281" s="77" t="str">
        <f>IF(M281="","",IF(M281&lt;5,"Low",IF(AND(M281&gt;4,M281&lt;7),"Moderate",IF(M281=7,"High",IF(M281&gt;7,"Extreme",)))))</f>
        <v/>
      </c>
      <c r="O281" s="83"/>
      <c r="P281" s="88"/>
      <c r="Q281" s="65" t="s">
        <v>331</v>
      </c>
      <c r="R281" s="62"/>
      <c r="S281" s="37"/>
      <c r="T281" s="44" t="str">
        <f t="shared" si="20"/>
        <v/>
      </c>
      <c r="U281" s="37"/>
      <c r="V281" s="39" t="str">
        <f t="shared" si="17"/>
        <v/>
      </c>
      <c r="W281" s="40" t="str">
        <f t="shared" si="18"/>
        <v/>
      </c>
      <c r="X281" s="41" t="str">
        <f t="shared" si="19"/>
        <v/>
      </c>
      <c r="Y281" s="42"/>
      <c r="Z281" s="42"/>
      <c r="AA281" s="42"/>
      <c r="AB281" s="42"/>
      <c r="AC281" s="42"/>
      <c r="AD281" s="43"/>
    </row>
    <row r="282" spans="2:30" ht="21.95" customHeight="1">
      <c r="B282" s="89"/>
      <c r="C282" s="78"/>
      <c r="D282" s="78"/>
      <c r="E282" s="36"/>
      <c r="F282" s="91"/>
      <c r="G282" s="83"/>
      <c r="H282" s="91"/>
      <c r="I282" s="83"/>
      <c r="J282" s="78"/>
      <c r="K282" s="83"/>
      <c r="L282" s="78"/>
      <c r="M282" s="78"/>
      <c r="N282" s="78"/>
      <c r="O282" s="83"/>
      <c r="P282" s="86"/>
      <c r="Q282" s="65" t="s">
        <v>332</v>
      </c>
      <c r="R282" s="62"/>
      <c r="S282" s="37"/>
      <c r="T282" s="44" t="str">
        <f t="shared" si="20"/>
        <v/>
      </c>
      <c r="U282" s="37"/>
      <c r="V282" s="39" t="str">
        <f t="shared" si="17"/>
        <v/>
      </c>
      <c r="W282" s="40" t="str">
        <f t="shared" si="18"/>
        <v/>
      </c>
      <c r="X282" s="41" t="str">
        <f t="shared" si="19"/>
        <v/>
      </c>
      <c r="Y282" s="42"/>
      <c r="Z282" s="42"/>
      <c r="AA282" s="42"/>
      <c r="AB282" s="42"/>
      <c r="AC282" s="42"/>
      <c r="AD282" s="43"/>
    </row>
    <row r="283" spans="2:30" ht="21.95" customHeight="1">
      <c r="B283" s="89"/>
      <c r="C283" s="78"/>
      <c r="D283" s="78"/>
      <c r="E283" s="36"/>
      <c r="F283" s="91"/>
      <c r="G283" s="83"/>
      <c r="H283" s="91"/>
      <c r="I283" s="83"/>
      <c r="J283" s="78"/>
      <c r="K283" s="83"/>
      <c r="L283" s="78"/>
      <c r="M283" s="78"/>
      <c r="N283" s="78"/>
      <c r="O283" s="83"/>
      <c r="P283" s="86"/>
      <c r="Q283" s="65" t="s">
        <v>333</v>
      </c>
      <c r="R283" s="62"/>
      <c r="S283" s="37"/>
      <c r="T283" s="44" t="str">
        <f t="shared" si="20"/>
        <v/>
      </c>
      <c r="U283" s="37"/>
      <c r="V283" s="39" t="str">
        <f t="shared" si="17"/>
        <v/>
      </c>
      <c r="W283" s="40" t="str">
        <f t="shared" si="18"/>
        <v/>
      </c>
      <c r="X283" s="41" t="str">
        <f t="shared" si="19"/>
        <v/>
      </c>
      <c r="Y283" s="42"/>
      <c r="Z283" s="42"/>
      <c r="AA283" s="42"/>
      <c r="AB283" s="42"/>
      <c r="AC283" s="42"/>
      <c r="AD283" s="43"/>
    </row>
    <row r="284" spans="2:30" ht="21.95" customHeight="1">
      <c r="B284" s="89"/>
      <c r="C284" s="78"/>
      <c r="D284" s="78"/>
      <c r="E284" s="36"/>
      <c r="F284" s="91"/>
      <c r="G284" s="83"/>
      <c r="H284" s="91"/>
      <c r="I284" s="83"/>
      <c r="J284" s="78"/>
      <c r="K284" s="83"/>
      <c r="L284" s="78"/>
      <c r="M284" s="78"/>
      <c r="N284" s="78"/>
      <c r="O284" s="83"/>
      <c r="P284" s="86"/>
      <c r="Q284" s="65" t="s">
        <v>334</v>
      </c>
      <c r="R284" s="62"/>
      <c r="S284" s="37"/>
      <c r="T284" s="44" t="str">
        <f t="shared" si="20"/>
        <v/>
      </c>
      <c r="U284" s="37"/>
      <c r="V284" s="39" t="str">
        <f t="shared" si="17"/>
        <v/>
      </c>
      <c r="W284" s="40" t="str">
        <f t="shared" si="18"/>
        <v/>
      </c>
      <c r="X284" s="41" t="str">
        <f t="shared" si="19"/>
        <v/>
      </c>
      <c r="Y284" s="42"/>
      <c r="Z284" s="42"/>
      <c r="AA284" s="42"/>
      <c r="AB284" s="42"/>
      <c r="AC284" s="42"/>
      <c r="AD284" s="43"/>
    </row>
    <row r="285" spans="2:30" ht="21.95" customHeight="1">
      <c r="B285" s="90"/>
      <c r="C285" s="79"/>
      <c r="D285" s="79"/>
      <c r="E285" s="36"/>
      <c r="F285" s="92"/>
      <c r="G285" s="84"/>
      <c r="H285" s="92"/>
      <c r="I285" s="84"/>
      <c r="J285" s="79"/>
      <c r="K285" s="84"/>
      <c r="L285" s="79"/>
      <c r="M285" s="79"/>
      <c r="N285" s="79"/>
      <c r="O285" s="84"/>
      <c r="P285" s="87"/>
      <c r="Q285" s="65" t="s">
        <v>335</v>
      </c>
      <c r="R285" s="62"/>
      <c r="S285" s="37"/>
      <c r="T285" s="44" t="str">
        <f t="shared" si="20"/>
        <v/>
      </c>
      <c r="U285" s="37"/>
      <c r="V285" s="39" t="str">
        <f t="shared" si="17"/>
        <v/>
      </c>
      <c r="W285" s="40" t="str">
        <f t="shared" si="18"/>
        <v/>
      </c>
      <c r="X285" s="41" t="str">
        <f t="shared" si="19"/>
        <v/>
      </c>
      <c r="Y285" s="42"/>
      <c r="Z285" s="42"/>
      <c r="AA285" s="42"/>
      <c r="AB285" s="42"/>
      <c r="AC285" s="42"/>
      <c r="AD285" s="43"/>
    </row>
    <row r="286" spans="2:30" ht="21.95" customHeight="1">
      <c r="B286" s="89" t="s">
        <v>842</v>
      </c>
      <c r="C286" s="77" t="str">
        <f>IF(F286="Sea level rise and storm surge","SL",IF(F286="Increased flooding","FL",IF(F286="Increased rainfall variability","RV",IF(F286="Increased average temperature","AT",IF(F286="Increase in hot days","HD",IF(F286="Increased fire risk","FR",IF(F286="Increased atmospheric CO2","AC","")))))))</f>
        <v/>
      </c>
      <c r="D286" s="77">
        <v>57</v>
      </c>
      <c r="E286" s="36"/>
      <c r="F286" s="94"/>
      <c r="G286" s="95"/>
      <c r="H286" s="94"/>
      <c r="I286" s="95"/>
      <c r="J286" s="77" t="str">
        <f>IF(I286="Almost Certain",5,IF(I286="likely",4,IF(I286="Possible",3,IF(I286="Unlikely",2,IF(I286="rare",1,"")))))</f>
        <v/>
      </c>
      <c r="K286" s="95"/>
      <c r="L286" s="77" t="str">
        <f>IF(K286="Catastrophic",5,IF(K286="Major",4,IF(K286="Moderate",3,IF(K286="Minor",2,IF(K286="Insignificant",1,"")))))</f>
        <v/>
      </c>
      <c r="M286" s="77" t="str">
        <f>IF(L286="","",L286+J286)</f>
        <v/>
      </c>
      <c r="N286" s="77" t="str">
        <f>IF(M286="","",IF(M286&lt;5,"Low",IF(AND(M286&gt;4,M286&lt;7),"Moderate",IF(M286=7,"High",IF(M286&gt;7,"Extreme",)))))</f>
        <v/>
      </c>
      <c r="O286" s="83"/>
      <c r="P286" s="88"/>
      <c r="Q286" s="65" t="s">
        <v>336</v>
      </c>
      <c r="R286" s="62"/>
      <c r="S286" s="37"/>
      <c r="T286" s="44" t="str">
        <f t="shared" si="20"/>
        <v/>
      </c>
      <c r="U286" s="37"/>
      <c r="V286" s="39" t="str">
        <f t="shared" si="17"/>
        <v/>
      </c>
      <c r="W286" s="40" t="str">
        <f t="shared" si="18"/>
        <v/>
      </c>
      <c r="X286" s="41" t="str">
        <f t="shared" si="19"/>
        <v/>
      </c>
      <c r="Y286" s="42"/>
      <c r="Z286" s="42"/>
      <c r="AA286" s="42"/>
      <c r="AB286" s="42"/>
      <c r="AC286" s="42"/>
      <c r="AD286" s="43"/>
    </row>
    <row r="287" spans="2:30" ht="21.95" customHeight="1">
      <c r="B287" s="89"/>
      <c r="C287" s="78"/>
      <c r="D287" s="78"/>
      <c r="E287" s="36"/>
      <c r="F287" s="91"/>
      <c r="G287" s="83"/>
      <c r="H287" s="91"/>
      <c r="I287" s="83"/>
      <c r="J287" s="78"/>
      <c r="K287" s="83"/>
      <c r="L287" s="78"/>
      <c r="M287" s="78"/>
      <c r="N287" s="78"/>
      <c r="O287" s="83"/>
      <c r="P287" s="86"/>
      <c r="Q287" s="65" t="s">
        <v>337</v>
      </c>
      <c r="R287" s="62"/>
      <c r="S287" s="37"/>
      <c r="T287" s="44" t="str">
        <f t="shared" si="20"/>
        <v/>
      </c>
      <c r="U287" s="37"/>
      <c r="V287" s="39" t="str">
        <f t="shared" si="17"/>
        <v/>
      </c>
      <c r="W287" s="40" t="str">
        <f t="shared" si="18"/>
        <v/>
      </c>
      <c r="X287" s="41" t="str">
        <f t="shared" si="19"/>
        <v/>
      </c>
      <c r="Y287" s="42"/>
      <c r="Z287" s="42"/>
      <c r="AA287" s="42"/>
      <c r="AB287" s="42"/>
      <c r="AC287" s="42"/>
      <c r="AD287" s="43"/>
    </row>
    <row r="288" spans="2:30" ht="21.95" customHeight="1">
      <c r="B288" s="89"/>
      <c r="C288" s="78"/>
      <c r="D288" s="78"/>
      <c r="E288" s="36"/>
      <c r="F288" s="91"/>
      <c r="G288" s="83"/>
      <c r="H288" s="91"/>
      <c r="I288" s="83"/>
      <c r="J288" s="78"/>
      <c r="K288" s="83"/>
      <c r="L288" s="78"/>
      <c r="M288" s="78"/>
      <c r="N288" s="78"/>
      <c r="O288" s="83"/>
      <c r="P288" s="86"/>
      <c r="Q288" s="65" t="s">
        <v>338</v>
      </c>
      <c r="R288" s="62"/>
      <c r="S288" s="37"/>
      <c r="T288" s="44" t="str">
        <f t="shared" si="20"/>
        <v/>
      </c>
      <c r="U288" s="37"/>
      <c r="V288" s="39" t="str">
        <f t="shared" si="17"/>
        <v/>
      </c>
      <c r="W288" s="40" t="str">
        <f t="shared" si="18"/>
        <v/>
      </c>
      <c r="X288" s="41" t="str">
        <f t="shared" si="19"/>
        <v/>
      </c>
      <c r="Y288" s="42"/>
      <c r="Z288" s="42"/>
      <c r="AA288" s="42"/>
      <c r="AB288" s="42"/>
      <c r="AC288" s="42"/>
      <c r="AD288" s="43"/>
    </row>
    <row r="289" spans="2:30" ht="21.95" customHeight="1">
      <c r="B289" s="89"/>
      <c r="C289" s="78"/>
      <c r="D289" s="78"/>
      <c r="E289" s="36"/>
      <c r="F289" s="91"/>
      <c r="G289" s="83"/>
      <c r="H289" s="91"/>
      <c r="I289" s="83"/>
      <c r="J289" s="78"/>
      <c r="K289" s="83"/>
      <c r="L289" s="78"/>
      <c r="M289" s="78"/>
      <c r="N289" s="78"/>
      <c r="O289" s="83"/>
      <c r="P289" s="86"/>
      <c r="Q289" s="65" t="s">
        <v>339</v>
      </c>
      <c r="R289" s="62"/>
      <c r="S289" s="37"/>
      <c r="T289" s="44" t="str">
        <f t="shared" si="20"/>
        <v/>
      </c>
      <c r="U289" s="37"/>
      <c r="V289" s="39" t="str">
        <f t="shared" si="17"/>
        <v/>
      </c>
      <c r="W289" s="40" t="str">
        <f t="shared" si="18"/>
        <v/>
      </c>
      <c r="X289" s="41" t="str">
        <f t="shared" si="19"/>
        <v/>
      </c>
      <c r="Y289" s="42"/>
      <c r="Z289" s="42"/>
      <c r="AA289" s="42"/>
      <c r="AB289" s="42"/>
      <c r="AC289" s="42"/>
      <c r="AD289" s="43"/>
    </row>
    <row r="290" spans="2:30" ht="21.95" customHeight="1">
      <c r="B290" s="90"/>
      <c r="C290" s="79"/>
      <c r="D290" s="79"/>
      <c r="E290" s="36"/>
      <c r="F290" s="92"/>
      <c r="G290" s="84"/>
      <c r="H290" s="92"/>
      <c r="I290" s="84"/>
      <c r="J290" s="79"/>
      <c r="K290" s="84"/>
      <c r="L290" s="79"/>
      <c r="M290" s="79"/>
      <c r="N290" s="79"/>
      <c r="O290" s="84"/>
      <c r="P290" s="87"/>
      <c r="Q290" s="65" t="s">
        <v>340</v>
      </c>
      <c r="R290" s="62"/>
      <c r="S290" s="37"/>
      <c r="T290" s="37" t="str">
        <f t="shared" si="20"/>
        <v/>
      </c>
      <c r="U290" s="37"/>
      <c r="V290" s="37" t="str">
        <f t="shared" si="17"/>
        <v/>
      </c>
      <c r="W290" s="37" t="str">
        <f t="shared" si="18"/>
        <v/>
      </c>
      <c r="X290" s="37" t="str">
        <f t="shared" si="19"/>
        <v/>
      </c>
      <c r="Y290" s="57"/>
      <c r="Z290" s="57"/>
      <c r="AA290" s="57"/>
      <c r="AB290" s="42"/>
      <c r="AC290" s="42"/>
      <c r="AD290" s="43"/>
    </row>
    <row r="291" spans="2:30" ht="21.95" customHeight="1">
      <c r="B291" s="89" t="s">
        <v>843</v>
      </c>
      <c r="C291" s="77" t="str">
        <f>IF(F291="Sea level rise and storm surge","SL",IF(F291="Increased flooding","FL",IF(F291="Increased rainfall variability","RV",IF(F291="Increased average temperature","AT",IF(F291="Increase in hot days","HD",IF(F291="Increased fire risk","FR",IF(F291="Increased atmospheric CO2","AC","")))))))</f>
        <v/>
      </c>
      <c r="D291" s="77">
        <v>58</v>
      </c>
      <c r="E291" s="36"/>
      <c r="F291" s="94"/>
      <c r="G291" s="95"/>
      <c r="H291" s="94"/>
      <c r="I291" s="95"/>
      <c r="J291" s="77" t="str">
        <f>IF(I291="Almost Certain",5,IF(I291="likely",4,IF(I291="Possible",3,IF(I291="Unlikely",2,IF(I291="rare",1,"")))))</f>
        <v/>
      </c>
      <c r="K291" s="95"/>
      <c r="L291" s="77" t="str">
        <f>IF(K291="Catastrophic",5,IF(K291="Major",4,IF(K291="Moderate",3,IF(K291="Minor",2,IF(K291="Insignificant",1,"")))))</f>
        <v/>
      </c>
      <c r="M291" s="77" t="str">
        <f>IF(L291="","",L291+J291)</f>
        <v/>
      </c>
      <c r="N291" s="77" t="str">
        <f>IF(M291="","",IF(M291&lt;5,"Low",IF(AND(M291&gt;4,M291&lt;7),"Moderate",IF(M291=7,"High",IF(M291&gt;7,"Extreme",)))))</f>
        <v/>
      </c>
      <c r="O291" s="83"/>
      <c r="P291" s="88"/>
      <c r="Q291" s="65" t="s">
        <v>341</v>
      </c>
      <c r="R291" s="62"/>
      <c r="S291" s="37"/>
      <c r="T291" s="44" t="str">
        <f t="shared" si="20"/>
        <v/>
      </c>
      <c r="U291" s="37"/>
      <c r="V291" s="39" t="str">
        <f t="shared" si="17"/>
        <v/>
      </c>
      <c r="W291" s="40" t="str">
        <f t="shared" si="18"/>
        <v/>
      </c>
      <c r="X291" s="41" t="str">
        <f t="shared" si="19"/>
        <v/>
      </c>
      <c r="Y291" s="42"/>
      <c r="Z291" s="42"/>
      <c r="AA291" s="42"/>
      <c r="AB291" s="42"/>
      <c r="AC291" s="42"/>
      <c r="AD291" s="43"/>
    </row>
    <row r="292" spans="2:30" ht="21.95" customHeight="1">
      <c r="B292" s="89"/>
      <c r="C292" s="78"/>
      <c r="D292" s="78"/>
      <c r="E292" s="36"/>
      <c r="F292" s="91"/>
      <c r="G292" s="83"/>
      <c r="H292" s="91"/>
      <c r="I292" s="83"/>
      <c r="J292" s="78"/>
      <c r="K292" s="83"/>
      <c r="L292" s="78"/>
      <c r="M292" s="78"/>
      <c r="N292" s="78"/>
      <c r="O292" s="83"/>
      <c r="P292" s="86"/>
      <c r="Q292" s="65" t="s">
        <v>342</v>
      </c>
      <c r="R292" s="62"/>
      <c r="S292" s="37"/>
      <c r="T292" s="44" t="str">
        <f t="shared" si="20"/>
        <v/>
      </c>
      <c r="U292" s="37"/>
      <c r="V292" s="39" t="str">
        <f t="shared" si="17"/>
        <v/>
      </c>
      <c r="W292" s="40" t="str">
        <f t="shared" si="18"/>
        <v/>
      </c>
      <c r="X292" s="41" t="str">
        <f t="shared" si="19"/>
        <v/>
      </c>
      <c r="Y292" s="42"/>
      <c r="Z292" s="42"/>
      <c r="AA292" s="42"/>
      <c r="AB292" s="42"/>
      <c r="AC292" s="42"/>
      <c r="AD292" s="43"/>
    </row>
    <row r="293" spans="2:30" ht="21.95" customHeight="1">
      <c r="B293" s="89"/>
      <c r="C293" s="78"/>
      <c r="D293" s="78"/>
      <c r="E293" s="36"/>
      <c r="F293" s="91"/>
      <c r="G293" s="83"/>
      <c r="H293" s="91"/>
      <c r="I293" s="83"/>
      <c r="J293" s="78"/>
      <c r="K293" s="83"/>
      <c r="L293" s="78"/>
      <c r="M293" s="78"/>
      <c r="N293" s="78"/>
      <c r="O293" s="83"/>
      <c r="P293" s="86"/>
      <c r="Q293" s="65" t="s">
        <v>343</v>
      </c>
      <c r="R293" s="62"/>
      <c r="S293" s="37"/>
      <c r="T293" s="44" t="str">
        <f t="shared" si="20"/>
        <v/>
      </c>
      <c r="U293" s="37"/>
      <c r="V293" s="39" t="str">
        <f t="shared" si="17"/>
        <v/>
      </c>
      <c r="W293" s="40" t="str">
        <f t="shared" si="18"/>
        <v/>
      </c>
      <c r="X293" s="41" t="str">
        <f t="shared" si="19"/>
        <v/>
      </c>
      <c r="Y293" s="42"/>
      <c r="Z293" s="42"/>
      <c r="AA293" s="42"/>
      <c r="AB293" s="42"/>
      <c r="AC293" s="42"/>
      <c r="AD293" s="43"/>
    </row>
    <row r="294" spans="2:30" ht="21.95" customHeight="1">
      <c r="B294" s="89"/>
      <c r="C294" s="78"/>
      <c r="D294" s="78"/>
      <c r="E294" s="36"/>
      <c r="F294" s="91"/>
      <c r="G294" s="83"/>
      <c r="H294" s="91"/>
      <c r="I294" s="83"/>
      <c r="J294" s="78"/>
      <c r="K294" s="83"/>
      <c r="L294" s="78"/>
      <c r="M294" s="78"/>
      <c r="N294" s="78"/>
      <c r="O294" s="83"/>
      <c r="P294" s="86"/>
      <c r="Q294" s="65" t="s">
        <v>344</v>
      </c>
      <c r="R294" s="62"/>
      <c r="S294" s="37"/>
      <c r="T294" s="44" t="str">
        <f t="shared" si="20"/>
        <v/>
      </c>
      <c r="U294" s="37"/>
      <c r="V294" s="39" t="str">
        <f t="shared" si="17"/>
        <v/>
      </c>
      <c r="W294" s="40" t="str">
        <f t="shared" si="18"/>
        <v/>
      </c>
      <c r="X294" s="41" t="str">
        <f t="shared" si="19"/>
        <v/>
      </c>
      <c r="Y294" s="42"/>
      <c r="Z294" s="42"/>
      <c r="AA294" s="42"/>
      <c r="AB294" s="42"/>
      <c r="AC294" s="42"/>
      <c r="AD294" s="43"/>
    </row>
    <row r="295" spans="2:30" ht="21.95" customHeight="1">
      <c r="B295" s="90"/>
      <c r="C295" s="79"/>
      <c r="D295" s="79"/>
      <c r="E295" s="36"/>
      <c r="F295" s="92"/>
      <c r="G295" s="84"/>
      <c r="H295" s="92"/>
      <c r="I295" s="84"/>
      <c r="J295" s="79"/>
      <c r="K295" s="84"/>
      <c r="L295" s="79"/>
      <c r="M295" s="79"/>
      <c r="N295" s="79"/>
      <c r="O295" s="84"/>
      <c r="P295" s="87"/>
      <c r="Q295" s="65" t="s">
        <v>345</v>
      </c>
      <c r="R295" s="62"/>
      <c r="S295" s="37"/>
      <c r="T295" s="44" t="str">
        <f t="shared" si="20"/>
        <v/>
      </c>
      <c r="U295" s="37"/>
      <c r="V295" s="39" t="str">
        <f t="shared" si="17"/>
        <v/>
      </c>
      <c r="W295" s="40" t="str">
        <f t="shared" si="18"/>
        <v/>
      </c>
      <c r="X295" s="41" t="str">
        <f t="shared" si="19"/>
        <v/>
      </c>
      <c r="Y295" s="42"/>
      <c r="Z295" s="42"/>
      <c r="AA295" s="42"/>
      <c r="AB295" s="42"/>
      <c r="AC295" s="42"/>
      <c r="AD295" s="43"/>
    </row>
    <row r="296" spans="2:30" ht="21.95" customHeight="1">
      <c r="B296" s="89" t="s">
        <v>844</v>
      </c>
      <c r="C296" s="77" t="str">
        <f>IF(F296="Sea level rise and storm surge","SL",IF(F296="Increased flooding","FL",IF(F296="Increased rainfall variability","RV",IF(F296="Increased average temperature","AT",IF(F296="Increase in hot days","HD",IF(F296="Increased fire risk","FR",IF(F296="Increased atmospheric CO2","AC","")))))))</f>
        <v/>
      </c>
      <c r="D296" s="77">
        <v>59</v>
      </c>
      <c r="E296" s="36"/>
      <c r="F296" s="94"/>
      <c r="G296" s="95"/>
      <c r="H296" s="94"/>
      <c r="I296" s="95"/>
      <c r="J296" s="77" t="str">
        <f>IF(I296="Almost Certain",5,IF(I296="likely",4,IF(I296="Possible",3,IF(I296="Unlikely",2,IF(I296="rare",1,"")))))</f>
        <v/>
      </c>
      <c r="K296" s="95"/>
      <c r="L296" s="77" t="str">
        <f>IF(K296="Catastrophic",5,IF(K296="Major",4,IF(K296="Moderate",3,IF(K296="Minor",2,IF(K296="Insignificant",1,"")))))</f>
        <v/>
      </c>
      <c r="M296" s="77" t="str">
        <f>IF(L296="","",L296+J296)</f>
        <v/>
      </c>
      <c r="N296" s="77" t="str">
        <f>IF(M296="","",IF(M296&lt;5,"Low",IF(AND(M296&gt;4,M296&lt;7),"Moderate",IF(M296=7,"High",IF(M296&gt;7,"Extreme",)))))</f>
        <v/>
      </c>
      <c r="O296" s="83"/>
      <c r="P296" s="88"/>
      <c r="Q296" s="65" t="s">
        <v>346</v>
      </c>
      <c r="R296" s="62"/>
      <c r="S296" s="37"/>
      <c r="T296" s="44" t="str">
        <f t="shared" si="20"/>
        <v/>
      </c>
      <c r="U296" s="37"/>
      <c r="V296" s="39" t="str">
        <f t="shared" si="17"/>
        <v/>
      </c>
      <c r="W296" s="40" t="str">
        <f t="shared" si="18"/>
        <v/>
      </c>
      <c r="X296" s="41" t="str">
        <f t="shared" si="19"/>
        <v/>
      </c>
      <c r="Y296" s="42"/>
      <c r="Z296" s="42"/>
      <c r="AA296" s="42"/>
      <c r="AB296" s="42"/>
      <c r="AC296" s="42"/>
      <c r="AD296" s="43"/>
    </row>
    <row r="297" spans="2:30" ht="21.95" customHeight="1">
      <c r="B297" s="89"/>
      <c r="C297" s="78"/>
      <c r="D297" s="78"/>
      <c r="E297" s="36"/>
      <c r="F297" s="91"/>
      <c r="G297" s="83"/>
      <c r="H297" s="91"/>
      <c r="I297" s="83"/>
      <c r="J297" s="78"/>
      <c r="K297" s="83"/>
      <c r="L297" s="78"/>
      <c r="M297" s="78"/>
      <c r="N297" s="78"/>
      <c r="O297" s="83"/>
      <c r="P297" s="86"/>
      <c r="Q297" s="65" t="s">
        <v>347</v>
      </c>
      <c r="R297" s="62"/>
      <c r="S297" s="37"/>
      <c r="T297" s="44" t="str">
        <f t="shared" si="20"/>
        <v/>
      </c>
      <c r="U297" s="37"/>
      <c r="V297" s="39" t="str">
        <f t="shared" si="17"/>
        <v/>
      </c>
      <c r="W297" s="40" t="str">
        <f t="shared" si="18"/>
        <v/>
      </c>
      <c r="X297" s="41" t="str">
        <f t="shared" si="19"/>
        <v/>
      </c>
      <c r="Y297" s="42"/>
      <c r="Z297" s="42"/>
      <c r="AA297" s="42"/>
      <c r="AB297" s="42"/>
      <c r="AC297" s="42"/>
      <c r="AD297" s="43"/>
    </row>
    <row r="298" spans="2:30" ht="21.95" customHeight="1">
      <c r="B298" s="89"/>
      <c r="C298" s="78"/>
      <c r="D298" s="78"/>
      <c r="E298" s="36"/>
      <c r="F298" s="91"/>
      <c r="G298" s="83"/>
      <c r="H298" s="91"/>
      <c r="I298" s="83"/>
      <c r="J298" s="78"/>
      <c r="K298" s="83"/>
      <c r="L298" s="78"/>
      <c r="M298" s="78"/>
      <c r="N298" s="78"/>
      <c r="O298" s="83"/>
      <c r="P298" s="86"/>
      <c r="Q298" s="65" t="s">
        <v>348</v>
      </c>
      <c r="R298" s="62"/>
      <c r="S298" s="37"/>
      <c r="T298" s="44" t="str">
        <f t="shared" si="20"/>
        <v/>
      </c>
      <c r="U298" s="37"/>
      <c r="V298" s="39" t="str">
        <f t="shared" si="17"/>
        <v/>
      </c>
      <c r="W298" s="40" t="str">
        <f t="shared" si="18"/>
        <v/>
      </c>
      <c r="X298" s="41" t="str">
        <f t="shared" si="19"/>
        <v/>
      </c>
      <c r="Y298" s="42"/>
      <c r="Z298" s="42"/>
      <c r="AA298" s="42"/>
      <c r="AB298" s="42"/>
      <c r="AC298" s="42"/>
      <c r="AD298" s="43"/>
    </row>
    <row r="299" spans="2:30" ht="21.95" customHeight="1">
      <c r="B299" s="89"/>
      <c r="C299" s="78"/>
      <c r="D299" s="78"/>
      <c r="E299" s="36"/>
      <c r="F299" s="91"/>
      <c r="G299" s="83"/>
      <c r="H299" s="91"/>
      <c r="I299" s="83"/>
      <c r="J299" s="78"/>
      <c r="K299" s="83"/>
      <c r="L299" s="78"/>
      <c r="M299" s="78"/>
      <c r="N299" s="78"/>
      <c r="O299" s="83"/>
      <c r="P299" s="86"/>
      <c r="Q299" s="65" t="s">
        <v>349</v>
      </c>
      <c r="R299" s="62"/>
      <c r="S299" s="37"/>
      <c r="T299" s="44" t="str">
        <f t="shared" si="20"/>
        <v/>
      </c>
      <c r="U299" s="37"/>
      <c r="V299" s="39" t="str">
        <f t="shared" si="17"/>
        <v/>
      </c>
      <c r="W299" s="40" t="str">
        <f t="shared" si="18"/>
        <v/>
      </c>
      <c r="X299" s="41" t="str">
        <f t="shared" si="19"/>
        <v/>
      </c>
      <c r="Y299" s="42"/>
      <c r="Z299" s="42"/>
      <c r="AA299" s="42"/>
      <c r="AB299" s="42"/>
      <c r="AC299" s="42"/>
      <c r="AD299" s="43"/>
    </row>
    <row r="300" spans="2:30" ht="21.95" customHeight="1">
      <c r="B300" s="90"/>
      <c r="C300" s="79"/>
      <c r="D300" s="79"/>
      <c r="E300" s="36"/>
      <c r="F300" s="92"/>
      <c r="G300" s="84"/>
      <c r="H300" s="92"/>
      <c r="I300" s="84"/>
      <c r="J300" s="79"/>
      <c r="K300" s="84"/>
      <c r="L300" s="79"/>
      <c r="M300" s="79"/>
      <c r="N300" s="79"/>
      <c r="O300" s="84"/>
      <c r="P300" s="87"/>
      <c r="Q300" s="65" t="s">
        <v>350</v>
      </c>
      <c r="R300" s="62"/>
      <c r="S300" s="37"/>
      <c r="T300" s="37" t="str">
        <f t="shared" si="20"/>
        <v/>
      </c>
      <c r="U300" s="37"/>
      <c r="V300" s="37" t="str">
        <f t="shared" si="17"/>
        <v/>
      </c>
      <c r="W300" s="37" t="str">
        <f t="shared" si="18"/>
        <v/>
      </c>
      <c r="X300" s="37" t="str">
        <f t="shared" si="19"/>
        <v/>
      </c>
      <c r="Y300" s="57"/>
      <c r="Z300" s="57"/>
      <c r="AA300" s="57"/>
      <c r="AB300" s="42"/>
      <c r="AC300" s="42"/>
      <c r="AD300" s="43"/>
    </row>
    <row r="301" spans="2:30" ht="21.95" customHeight="1">
      <c r="B301" s="89" t="s">
        <v>845</v>
      </c>
      <c r="C301" s="77" t="str">
        <f>IF(F301="Sea level rise and storm surge","SL",IF(F301="Increased flooding","FL",IF(F301="Increased rainfall variability","RV",IF(F301="Increased average temperature","AT",IF(F301="Increase in hot days","HD",IF(F301="Increased fire risk","FR",IF(F301="Increased atmospheric CO2","AC","")))))))</f>
        <v/>
      </c>
      <c r="D301" s="77">
        <v>60</v>
      </c>
      <c r="E301" s="36"/>
      <c r="F301" s="94"/>
      <c r="G301" s="95"/>
      <c r="H301" s="94"/>
      <c r="I301" s="95"/>
      <c r="J301" s="77" t="str">
        <f>IF(I301="Almost Certain",5,IF(I301="likely",4,IF(I301="Possible",3,IF(I301="Unlikely",2,IF(I301="rare",1,"")))))</f>
        <v/>
      </c>
      <c r="K301" s="95"/>
      <c r="L301" s="77" t="str">
        <f>IF(K301="Catastrophic",5,IF(K301="Major",4,IF(K301="Moderate",3,IF(K301="Minor",2,IF(K301="Insignificant",1,"")))))</f>
        <v/>
      </c>
      <c r="M301" s="77" t="str">
        <f>IF(L301="","",L301+J301)</f>
        <v/>
      </c>
      <c r="N301" s="77" t="str">
        <f>IF(M301="","",IF(M301&lt;5,"Low",IF(AND(M301&gt;4,M301&lt;7),"Moderate",IF(M301=7,"High",IF(M301&gt;7,"Extreme",)))))</f>
        <v/>
      </c>
      <c r="O301" s="83"/>
      <c r="P301" s="88"/>
      <c r="Q301" s="65" t="s">
        <v>351</v>
      </c>
      <c r="R301" s="62"/>
      <c r="S301" s="37"/>
      <c r="T301" s="44" t="str">
        <f t="shared" si="20"/>
        <v/>
      </c>
      <c r="U301" s="37"/>
      <c r="V301" s="39" t="str">
        <f t="shared" si="17"/>
        <v/>
      </c>
      <c r="W301" s="40" t="str">
        <f t="shared" si="18"/>
        <v/>
      </c>
      <c r="X301" s="41" t="str">
        <f t="shared" si="19"/>
        <v/>
      </c>
      <c r="Y301" s="42"/>
      <c r="Z301" s="42"/>
      <c r="AA301" s="42"/>
      <c r="AB301" s="42"/>
      <c r="AC301" s="42"/>
      <c r="AD301" s="43"/>
    </row>
    <row r="302" spans="2:30" ht="21.95" customHeight="1">
      <c r="B302" s="89"/>
      <c r="C302" s="78"/>
      <c r="D302" s="78"/>
      <c r="E302" s="36"/>
      <c r="F302" s="91"/>
      <c r="G302" s="83"/>
      <c r="H302" s="91"/>
      <c r="I302" s="83"/>
      <c r="J302" s="78"/>
      <c r="K302" s="83"/>
      <c r="L302" s="78"/>
      <c r="M302" s="78"/>
      <c r="N302" s="78"/>
      <c r="O302" s="83"/>
      <c r="P302" s="86"/>
      <c r="Q302" s="65" t="s">
        <v>352</v>
      </c>
      <c r="R302" s="62"/>
      <c r="S302" s="37"/>
      <c r="T302" s="44" t="str">
        <f t="shared" si="20"/>
        <v/>
      </c>
      <c r="U302" s="37"/>
      <c r="V302" s="39" t="str">
        <f t="shared" si="17"/>
        <v/>
      </c>
      <c r="W302" s="40" t="str">
        <f t="shared" si="18"/>
        <v/>
      </c>
      <c r="X302" s="41" t="str">
        <f t="shared" si="19"/>
        <v/>
      </c>
      <c r="Y302" s="42"/>
      <c r="Z302" s="42"/>
      <c r="AA302" s="42"/>
      <c r="AB302" s="42"/>
      <c r="AC302" s="42"/>
      <c r="AD302" s="43"/>
    </row>
    <row r="303" spans="2:30" ht="21.95" customHeight="1">
      <c r="B303" s="89"/>
      <c r="C303" s="78"/>
      <c r="D303" s="78"/>
      <c r="E303" s="36"/>
      <c r="F303" s="91"/>
      <c r="G303" s="83"/>
      <c r="H303" s="91"/>
      <c r="I303" s="83"/>
      <c r="J303" s="78"/>
      <c r="K303" s="83"/>
      <c r="L303" s="78"/>
      <c r="M303" s="78"/>
      <c r="N303" s="78"/>
      <c r="O303" s="83"/>
      <c r="P303" s="86"/>
      <c r="Q303" s="65" t="s">
        <v>353</v>
      </c>
      <c r="R303" s="62"/>
      <c r="S303" s="37"/>
      <c r="T303" s="44" t="str">
        <f t="shared" si="20"/>
        <v/>
      </c>
      <c r="U303" s="37"/>
      <c r="V303" s="39" t="str">
        <f t="shared" si="17"/>
        <v/>
      </c>
      <c r="W303" s="40" t="str">
        <f t="shared" si="18"/>
        <v/>
      </c>
      <c r="X303" s="41" t="str">
        <f t="shared" si="19"/>
        <v/>
      </c>
      <c r="Y303" s="42"/>
      <c r="Z303" s="42"/>
      <c r="AA303" s="42"/>
      <c r="AB303" s="42"/>
      <c r="AC303" s="42"/>
      <c r="AD303" s="43"/>
    </row>
    <row r="304" spans="2:30" ht="21.95" customHeight="1">
      <c r="B304" s="89"/>
      <c r="C304" s="78"/>
      <c r="D304" s="78"/>
      <c r="E304" s="36"/>
      <c r="F304" s="91"/>
      <c r="G304" s="83"/>
      <c r="H304" s="91"/>
      <c r="I304" s="83"/>
      <c r="J304" s="78"/>
      <c r="K304" s="83"/>
      <c r="L304" s="78"/>
      <c r="M304" s="78"/>
      <c r="N304" s="78"/>
      <c r="O304" s="83"/>
      <c r="P304" s="86"/>
      <c r="Q304" s="65" t="s">
        <v>354</v>
      </c>
      <c r="R304" s="62"/>
      <c r="S304" s="37"/>
      <c r="T304" s="44" t="str">
        <f t="shared" si="20"/>
        <v/>
      </c>
      <c r="U304" s="37"/>
      <c r="V304" s="39" t="str">
        <f t="shared" si="17"/>
        <v/>
      </c>
      <c r="W304" s="40" t="str">
        <f t="shared" si="18"/>
        <v/>
      </c>
      <c r="X304" s="41" t="str">
        <f t="shared" si="19"/>
        <v/>
      </c>
      <c r="Y304" s="42"/>
      <c r="Z304" s="42"/>
      <c r="AA304" s="42"/>
      <c r="AB304" s="42"/>
      <c r="AC304" s="42"/>
      <c r="AD304" s="43"/>
    </row>
    <row r="305" spans="2:30" ht="21.95" customHeight="1">
      <c r="B305" s="90"/>
      <c r="C305" s="79"/>
      <c r="D305" s="79"/>
      <c r="E305" s="36"/>
      <c r="F305" s="92"/>
      <c r="G305" s="84"/>
      <c r="H305" s="92"/>
      <c r="I305" s="84"/>
      <c r="J305" s="79"/>
      <c r="K305" s="84"/>
      <c r="L305" s="79"/>
      <c r="M305" s="79"/>
      <c r="N305" s="79"/>
      <c r="O305" s="84"/>
      <c r="P305" s="87"/>
      <c r="Q305" s="65" t="s">
        <v>355</v>
      </c>
      <c r="R305" s="62"/>
      <c r="S305" s="37"/>
      <c r="T305" s="44" t="str">
        <f t="shared" si="20"/>
        <v/>
      </c>
      <c r="U305" s="37"/>
      <c r="V305" s="39" t="str">
        <f t="shared" si="17"/>
        <v/>
      </c>
      <c r="W305" s="40" t="str">
        <f t="shared" si="18"/>
        <v/>
      </c>
      <c r="X305" s="41" t="str">
        <f t="shared" si="19"/>
        <v/>
      </c>
      <c r="Y305" s="42"/>
      <c r="Z305" s="42"/>
      <c r="AA305" s="42"/>
      <c r="AB305" s="42"/>
      <c r="AC305" s="42"/>
      <c r="AD305" s="43"/>
    </row>
    <row r="306" spans="2:30" ht="21.95" customHeight="1">
      <c r="B306" s="89" t="s">
        <v>846</v>
      </c>
      <c r="C306" s="77" t="str">
        <f>IF(F306="Sea level rise and storm surge","SL",IF(F306="Increased flooding","FL",IF(F306="Increased rainfall variability","RV",IF(F306="Increased average temperature","AT",IF(F306="Increase in hot days","HD",IF(F306="Increased fire risk","FR",IF(F306="Increased atmospheric CO2","AC","")))))))</f>
        <v/>
      </c>
      <c r="D306" s="77">
        <v>61</v>
      </c>
      <c r="E306" s="36"/>
      <c r="F306" s="94"/>
      <c r="G306" s="95"/>
      <c r="H306" s="94"/>
      <c r="I306" s="95"/>
      <c r="J306" s="77" t="str">
        <f>IF(I306="Almost Certain",5,IF(I306="likely",4,IF(I306="Possible",3,IF(I306="Unlikely",2,IF(I306="rare",1,"")))))</f>
        <v/>
      </c>
      <c r="K306" s="95"/>
      <c r="L306" s="77" t="str">
        <f>IF(K306="Catastrophic",5,IF(K306="Major",4,IF(K306="Moderate",3,IF(K306="Minor",2,IF(K306="Insignificant",1,"")))))</f>
        <v/>
      </c>
      <c r="M306" s="77" t="str">
        <f>IF(L306="","",L306+J306)</f>
        <v/>
      </c>
      <c r="N306" s="77" t="str">
        <f>IF(M306="","",IF(M306&lt;5,"Low",IF(AND(M306&gt;4,M306&lt;7),"Moderate",IF(M306=7,"High",IF(M306&gt;7,"Extreme",)))))</f>
        <v/>
      </c>
      <c r="O306" s="83"/>
      <c r="P306" s="88"/>
      <c r="Q306" s="65" t="s">
        <v>356</v>
      </c>
      <c r="R306" s="62"/>
      <c r="S306" s="37"/>
      <c r="T306" s="44" t="str">
        <f t="shared" si="20"/>
        <v/>
      </c>
      <c r="U306" s="37"/>
      <c r="V306" s="39" t="str">
        <f t="shared" si="17"/>
        <v/>
      </c>
      <c r="W306" s="40" t="str">
        <f t="shared" si="18"/>
        <v/>
      </c>
      <c r="X306" s="41" t="str">
        <f t="shared" si="19"/>
        <v/>
      </c>
      <c r="Y306" s="42"/>
      <c r="Z306" s="42"/>
      <c r="AA306" s="42"/>
      <c r="AB306" s="42"/>
      <c r="AC306" s="42"/>
      <c r="AD306" s="43"/>
    </row>
    <row r="307" spans="2:30" ht="21.95" customHeight="1">
      <c r="B307" s="89"/>
      <c r="C307" s="78"/>
      <c r="D307" s="78"/>
      <c r="E307" s="36"/>
      <c r="F307" s="91"/>
      <c r="G307" s="83"/>
      <c r="H307" s="91"/>
      <c r="I307" s="83"/>
      <c r="J307" s="78"/>
      <c r="K307" s="83"/>
      <c r="L307" s="78"/>
      <c r="M307" s="78"/>
      <c r="N307" s="78"/>
      <c r="O307" s="83"/>
      <c r="P307" s="86"/>
      <c r="Q307" s="65" t="s">
        <v>357</v>
      </c>
      <c r="R307" s="62"/>
      <c r="S307" s="37"/>
      <c r="T307" s="44" t="str">
        <f t="shared" si="20"/>
        <v/>
      </c>
      <c r="U307" s="37"/>
      <c r="V307" s="39" t="str">
        <f t="shared" si="17"/>
        <v/>
      </c>
      <c r="W307" s="40" t="str">
        <f t="shared" si="18"/>
        <v/>
      </c>
      <c r="X307" s="41" t="str">
        <f t="shared" si="19"/>
        <v/>
      </c>
      <c r="Y307" s="42"/>
      <c r="Z307" s="42"/>
      <c r="AA307" s="42"/>
      <c r="AB307" s="42"/>
      <c r="AC307" s="42"/>
      <c r="AD307" s="43"/>
    </row>
    <row r="308" spans="2:30" ht="21.95" customHeight="1">
      <c r="B308" s="89"/>
      <c r="C308" s="78"/>
      <c r="D308" s="78"/>
      <c r="E308" s="36"/>
      <c r="F308" s="91"/>
      <c r="G308" s="83"/>
      <c r="H308" s="91"/>
      <c r="I308" s="83"/>
      <c r="J308" s="78"/>
      <c r="K308" s="83"/>
      <c r="L308" s="78"/>
      <c r="M308" s="78"/>
      <c r="N308" s="78"/>
      <c r="O308" s="83"/>
      <c r="P308" s="86"/>
      <c r="Q308" s="65" t="s">
        <v>358</v>
      </c>
      <c r="R308" s="62"/>
      <c r="S308" s="37"/>
      <c r="T308" s="44" t="str">
        <f t="shared" si="20"/>
        <v/>
      </c>
      <c r="U308" s="37"/>
      <c r="V308" s="39" t="str">
        <f t="shared" si="17"/>
        <v/>
      </c>
      <c r="W308" s="40" t="str">
        <f t="shared" si="18"/>
        <v/>
      </c>
      <c r="X308" s="41" t="str">
        <f t="shared" si="19"/>
        <v/>
      </c>
      <c r="Y308" s="42"/>
      <c r="Z308" s="42"/>
      <c r="AA308" s="42"/>
      <c r="AB308" s="42"/>
      <c r="AC308" s="42"/>
      <c r="AD308" s="43"/>
    </row>
    <row r="309" spans="2:30" ht="21.95" customHeight="1">
      <c r="B309" s="89"/>
      <c r="C309" s="78"/>
      <c r="D309" s="78"/>
      <c r="E309" s="36"/>
      <c r="F309" s="91"/>
      <c r="G309" s="83"/>
      <c r="H309" s="91"/>
      <c r="I309" s="83"/>
      <c r="J309" s="78"/>
      <c r="K309" s="83"/>
      <c r="L309" s="78"/>
      <c r="M309" s="78"/>
      <c r="N309" s="78"/>
      <c r="O309" s="83"/>
      <c r="P309" s="86"/>
      <c r="Q309" s="65" t="s">
        <v>359</v>
      </c>
      <c r="R309" s="62"/>
      <c r="S309" s="37"/>
      <c r="T309" s="44" t="str">
        <f t="shared" si="20"/>
        <v/>
      </c>
      <c r="U309" s="37"/>
      <c r="V309" s="39" t="str">
        <f t="shared" si="17"/>
        <v/>
      </c>
      <c r="W309" s="40" t="str">
        <f t="shared" si="18"/>
        <v/>
      </c>
      <c r="X309" s="41" t="str">
        <f t="shared" si="19"/>
        <v/>
      </c>
      <c r="Y309" s="42"/>
      <c r="Z309" s="42"/>
      <c r="AA309" s="42"/>
      <c r="AB309" s="42"/>
      <c r="AC309" s="42"/>
      <c r="AD309" s="43"/>
    </row>
    <row r="310" spans="2:30" ht="21.95" customHeight="1">
      <c r="B310" s="90"/>
      <c r="C310" s="79"/>
      <c r="D310" s="79"/>
      <c r="E310" s="36"/>
      <c r="F310" s="92"/>
      <c r="G310" s="84"/>
      <c r="H310" s="92"/>
      <c r="I310" s="84"/>
      <c r="J310" s="79"/>
      <c r="K310" s="84"/>
      <c r="L310" s="79"/>
      <c r="M310" s="79"/>
      <c r="N310" s="79"/>
      <c r="O310" s="84"/>
      <c r="P310" s="87"/>
      <c r="Q310" s="65" t="s">
        <v>360</v>
      </c>
      <c r="R310" s="62"/>
      <c r="S310" s="37"/>
      <c r="T310" s="37" t="str">
        <f t="shared" si="20"/>
        <v/>
      </c>
      <c r="U310" s="37"/>
      <c r="V310" s="37" t="str">
        <f t="shared" si="17"/>
        <v/>
      </c>
      <c r="W310" s="37" t="str">
        <f t="shared" si="18"/>
        <v/>
      </c>
      <c r="X310" s="37" t="str">
        <f t="shared" si="19"/>
        <v/>
      </c>
      <c r="Y310" s="57"/>
      <c r="Z310" s="57"/>
      <c r="AA310" s="57"/>
      <c r="AB310" s="42"/>
      <c r="AC310" s="42"/>
      <c r="AD310" s="43"/>
    </row>
    <row r="311" spans="2:30" ht="21.95" customHeight="1">
      <c r="B311" s="89" t="s">
        <v>847</v>
      </c>
      <c r="C311" s="77" t="str">
        <f>IF(F311="Sea level rise and storm surge","SL",IF(F311="Increased flooding","FL",IF(F311="Increased rainfall variability","RV",IF(F311="Increased average temperature","AT",IF(F311="Increase in hot days","HD",IF(F311="Increased fire risk","FR",IF(F311="Increased atmospheric CO2","AC","")))))))</f>
        <v/>
      </c>
      <c r="D311" s="77">
        <v>62</v>
      </c>
      <c r="E311" s="36"/>
      <c r="F311" s="94"/>
      <c r="G311" s="95"/>
      <c r="H311" s="94"/>
      <c r="I311" s="95"/>
      <c r="J311" s="77" t="str">
        <f>IF(I311="Almost Certain",5,IF(I311="likely",4,IF(I311="Possible",3,IF(I311="Unlikely",2,IF(I311="rare",1,"")))))</f>
        <v/>
      </c>
      <c r="K311" s="95"/>
      <c r="L311" s="77" t="str">
        <f>IF(K311="Catastrophic",5,IF(K311="Major",4,IF(K311="Moderate",3,IF(K311="Minor",2,IF(K311="Insignificant",1,"")))))</f>
        <v/>
      </c>
      <c r="M311" s="77" t="str">
        <f>IF(L311="","",L311+J311)</f>
        <v/>
      </c>
      <c r="N311" s="77" t="str">
        <f>IF(M311="","",IF(M311&lt;5,"Low",IF(AND(M311&gt;4,M311&lt;7),"Moderate",IF(M311=7,"High",IF(M311&gt;7,"Extreme",)))))</f>
        <v/>
      </c>
      <c r="O311" s="83"/>
      <c r="P311" s="88"/>
      <c r="Q311" s="65" t="s">
        <v>361</v>
      </c>
      <c r="R311" s="62"/>
      <c r="S311" s="37"/>
      <c r="T311" s="44" t="str">
        <f t="shared" si="20"/>
        <v/>
      </c>
      <c r="U311" s="37"/>
      <c r="V311" s="39" t="str">
        <f t="shared" si="17"/>
        <v/>
      </c>
      <c r="W311" s="40" t="str">
        <f t="shared" si="18"/>
        <v/>
      </c>
      <c r="X311" s="41" t="str">
        <f t="shared" si="19"/>
        <v/>
      </c>
      <c r="Y311" s="42"/>
      <c r="Z311" s="42"/>
      <c r="AA311" s="42"/>
      <c r="AB311" s="42"/>
      <c r="AC311" s="42"/>
      <c r="AD311" s="43"/>
    </row>
    <row r="312" spans="2:30" ht="21.95" customHeight="1">
      <c r="B312" s="89"/>
      <c r="C312" s="78"/>
      <c r="D312" s="78"/>
      <c r="E312" s="36"/>
      <c r="F312" s="91"/>
      <c r="G312" s="83"/>
      <c r="H312" s="91"/>
      <c r="I312" s="83"/>
      <c r="J312" s="78"/>
      <c r="K312" s="83"/>
      <c r="L312" s="78"/>
      <c r="M312" s="78"/>
      <c r="N312" s="78"/>
      <c r="O312" s="83"/>
      <c r="P312" s="86"/>
      <c r="Q312" s="65" t="s">
        <v>362</v>
      </c>
      <c r="R312" s="62"/>
      <c r="S312" s="37"/>
      <c r="T312" s="44" t="str">
        <f t="shared" si="20"/>
        <v/>
      </c>
      <c r="U312" s="37"/>
      <c r="V312" s="39" t="str">
        <f t="shared" si="17"/>
        <v/>
      </c>
      <c r="W312" s="40" t="str">
        <f t="shared" si="18"/>
        <v/>
      </c>
      <c r="X312" s="41" t="str">
        <f t="shared" si="19"/>
        <v/>
      </c>
      <c r="Y312" s="42"/>
      <c r="Z312" s="42"/>
      <c r="AA312" s="42"/>
      <c r="AB312" s="42"/>
      <c r="AC312" s="42"/>
      <c r="AD312" s="43"/>
    </row>
    <row r="313" spans="2:30" ht="21.95" customHeight="1">
      <c r="B313" s="89"/>
      <c r="C313" s="78"/>
      <c r="D313" s="78"/>
      <c r="E313" s="36"/>
      <c r="F313" s="91"/>
      <c r="G313" s="83"/>
      <c r="H313" s="91"/>
      <c r="I313" s="83"/>
      <c r="J313" s="78"/>
      <c r="K313" s="83"/>
      <c r="L313" s="78"/>
      <c r="M313" s="78"/>
      <c r="N313" s="78"/>
      <c r="O313" s="83"/>
      <c r="P313" s="86"/>
      <c r="Q313" s="65" t="s">
        <v>363</v>
      </c>
      <c r="R313" s="62"/>
      <c r="S313" s="37"/>
      <c r="T313" s="44" t="str">
        <f t="shared" si="20"/>
        <v/>
      </c>
      <c r="U313" s="37"/>
      <c r="V313" s="39" t="str">
        <f t="shared" si="17"/>
        <v/>
      </c>
      <c r="W313" s="40" t="str">
        <f t="shared" si="18"/>
        <v/>
      </c>
      <c r="X313" s="41" t="str">
        <f t="shared" si="19"/>
        <v/>
      </c>
      <c r="Y313" s="42"/>
      <c r="Z313" s="42"/>
      <c r="AA313" s="42"/>
      <c r="AB313" s="42"/>
      <c r="AC313" s="42"/>
      <c r="AD313" s="43"/>
    </row>
    <row r="314" spans="2:30" ht="21.95" customHeight="1">
      <c r="B314" s="89"/>
      <c r="C314" s="78"/>
      <c r="D314" s="78"/>
      <c r="E314" s="36"/>
      <c r="F314" s="91"/>
      <c r="G314" s="83"/>
      <c r="H314" s="91"/>
      <c r="I314" s="83"/>
      <c r="J314" s="78"/>
      <c r="K314" s="83"/>
      <c r="L314" s="78"/>
      <c r="M314" s="78"/>
      <c r="N314" s="78"/>
      <c r="O314" s="83"/>
      <c r="P314" s="86"/>
      <c r="Q314" s="65" t="s">
        <v>364</v>
      </c>
      <c r="R314" s="62"/>
      <c r="S314" s="37"/>
      <c r="T314" s="44" t="str">
        <f t="shared" si="20"/>
        <v/>
      </c>
      <c r="U314" s="37"/>
      <c r="V314" s="39" t="str">
        <f t="shared" si="17"/>
        <v/>
      </c>
      <c r="W314" s="40" t="str">
        <f t="shared" si="18"/>
        <v/>
      </c>
      <c r="X314" s="41" t="str">
        <f t="shared" si="19"/>
        <v/>
      </c>
      <c r="Y314" s="42"/>
      <c r="Z314" s="42"/>
      <c r="AA314" s="42"/>
      <c r="AB314" s="42"/>
      <c r="AC314" s="42"/>
      <c r="AD314" s="43"/>
    </row>
    <row r="315" spans="2:30" ht="21.95" customHeight="1">
      <c r="B315" s="90"/>
      <c r="C315" s="79"/>
      <c r="D315" s="79"/>
      <c r="E315" s="36"/>
      <c r="F315" s="92"/>
      <c r="G315" s="84"/>
      <c r="H315" s="92"/>
      <c r="I315" s="84"/>
      <c r="J315" s="79"/>
      <c r="K315" s="84"/>
      <c r="L315" s="79"/>
      <c r="M315" s="79"/>
      <c r="N315" s="79"/>
      <c r="O315" s="84"/>
      <c r="P315" s="87"/>
      <c r="Q315" s="65" t="s">
        <v>365</v>
      </c>
      <c r="R315" s="62"/>
      <c r="S315" s="37"/>
      <c r="T315" s="44" t="str">
        <f t="shared" si="20"/>
        <v/>
      </c>
      <c r="U315" s="37"/>
      <c r="V315" s="39" t="str">
        <f t="shared" si="17"/>
        <v/>
      </c>
      <c r="W315" s="40" t="str">
        <f t="shared" si="18"/>
        <v/>
      </c>
      <c r="X315" s="41" t="str">
        <f t="shared" si="19"/>
        <v/>
      </c>
      <c r="Y315" s="42"/>
      <c r="Z315" s="42"/>
      <c r="AA315" s="42"/>
      <c r="AB315" s="42"/>
      <c r="AC315" s="42"/>
      <c r="AD315" s="43"/>
    </row>
    <row r="316" spans="2:30" ht="21.95" customHeight="1">
      <c r="B316" s="89" t="s">
        <v>848</v>
      </c>
      <c r="C316" s="77" t="str">
        <f>IF(F316="Sea level rise and storm surge","SL",IF(F316="Increased flooding","FL",IF(F316="Increased rainfall variability","RV",IF(F316="Increased average temperature","AT",IF(F316="Increase in hot days","HD",IF(F316="Increased fire risk","FR",IF(F316="Increased atmospheric CO2","AC","")))))))</f>
        <v/>
      </c>
      <c r="D316" s="77">
        <v>63</v>
      </c>
      <c r="E316" s="36"/>
      <c r="F316" s="94"/>
      <c r="G316" s="95"/>
      <c r="H316" s="94"/>
      <c r="I316" s="95"/>
      <c r="J316" s="77" t="str">
        <f>IF(I316="Almost Certain",5,IF(I316="likely",4,IF(I316="Possible",3,IF(I316="Unlikely",2,IF(I316="rare",1,"")))))</f>
        <v/>
      </c>
      <c r="K316" s="95"/>
      <c r="L316" s="77" t="str">
        <f>IF(K316="Catastrophic",5,IF(K316="Major",4,IF(K316="Moderate",3,IF(K316="Minor",2,IF(K316="Insignificant",1,"")))))</f>
        <v/>
      </c>
      <c r="M316" s="77" t="str">
        <f>IF(L316="","",L316+J316)</f>
        <v/>
      </c>
      <c r="N316" s="77" t="str">
        <f>IF(M316="","",IF(M316&lt;5,"Low",IF(AND(M316&gt;4,M316&lt;7),"Moderate",IF(M316=7,"High",IF(M316&gt;7,"Extreme",)))))</f>
        <v/>
      </c>
      <c r="O316" s="83"/>
      <c r="P316" s="88"/>
      <c r="Q316" s="65" t="s">
        <v>366</v>
      </c>
      <c r="R316" s="62"/>
      <c r="S316" s="37"/>
      <c r="T316" s="44" t="str">
        <f t="shared" si="20"/>
        <v/>
      </c>
      <c r="U316" s="37"/>
      <c r="V316" s="39" t="str">
        <f t="shared" si="17"/>
        <v/>
      </c>
      <c r="W316" s="40" t="str">
        <f t="shared" si="18"/>
        <v/>
      </c>
      <c r="X316" s="41" t="str">
        <f t="shared" si="19"/>
        <v/>
      </c>
      <c r="Y316" s="42"/>
      <c r="Z316" s="42"/>
      <c r="AA316" s="42"/>
      <c r="AB316" s="42"/>
      <c r="AC316" s="42"/>
      <c r="AD316" s="43"/>
    </row>
    <row r="317" spans="2:30" ht="21.95" customHeight="1">
      <c r="B317" s="89"/>
      <c r="C317" s="78"/>
      <c r="D317" s="78"/>
      <c r="E317" s="36"/>
      <c r="F317" s="91"/>
      <c r="G317" s="83"/>
      <c r="H317" s="91"/>
      <c r="I317" s="83"/>
      <c r="J317" s="78"/>
      <c r="K317" s="83"/>
      <c r="L317" s="78"/>
      <c r="M317" s="78"/>
      <c r="N317" s="78"/>
      <c r="O317" s="83"/>
      <c r="P317" s="86"/>
      <c r="Q317" s="65" t="s">
        <v>367</v>
      </c>
      <c r="R317" s="62"/>
      <c r="S317" s="37"/>
      <c r="T317" s="44" t="str">
        <f t="shared" si="20"/>
        <v/>
      </c>
      <c r="U317" s="37"/>
      <c r="V317" s="39" t="str">
        <f t="shared" si="17"/>
        <v/>
      </c>
      <c r="W317" s="40" t="str">
        <f t="shared" si="18"/>
        <v/>
      </c>
      <c r="X317" s="41" t="str">
        <f t="shared" si="19"/>
        <v/>
      </c>
      <c r="Y317" s="42"/>
      <c r="Z317" s="42"/>
      <c r="AA317" s="42"/>
      <c r="AB317" s="42"/>
      <c r="AC317" s="42"/>
      <c r="AD317" s="43"/>
    </row>
    <row r="318" spans="2:30" ht="21.95" customHeight="1">
      <c r="B318" s="89"/>
      <c r="C318" s="78"/>
      <c r="D318" s="78"/>
      <c r="E318" s="36"/>
      <c r="F318" s="91"/>
      <c r="G318" s="83"/>
      <c r="H318" s="91"/>
      <c r="I318" s="83"/>
      <c r="J318" s="78"/>
      <c r="K318" s="83"/>
      <c r="L318" s="78"/>
      <c r="M318" s="78"/>
      <c r="N318" s="78"/>
      <c r="O318" s="83"/>
      <c r="P318" s="86"/>
      <c r="Q318" s="65" t="s">
        <v>368</v>
      </c>
      <c r="R318" s="62"/>
      <c r="S318" s="37"/>
      <c r="T318" s="44" t="str">
        <f t="shared" si="20"/>
        <v/>
      </c>
      <c r="U318" s="37"/>
      <c r="V318" s="39" t="str">
        <f t="shared" si="17"/>
        <v/>
      </c>
      <c r="W318" s="40" t="str">
        <f t="shared" si="18"/>
        <v/>
      </c>
      <c r="X318" s="41" t="str">
        <f t="shared" si="19"/>
        <v/>
      </c>
      <c r="Y318" s="42"/>
      <c r="Z318" s="42"/>
      <c r="AA318" s="42"/>
      <c r="AB318" s="42"/>
      <c r="AC318" s="42"/>
      <c r="AD318" s="43"/>
    </row>
    <row r="319" spans="2:30" ht="21.95" customHeight="1">
      <c r="B319" s="89"/>
      <c r="C319" s="78"/>
      <c r="D319" s="78"/>
      <c r="E319" s="36"/>
      <c r="F319" s="91"/>
      <c r="G319" s="83"/>
      <c r="H319" s="91"/>
      <c r="I319" s="83"/>
      <c r="J319" s="78"/>
      <c r="K319" s="83"/>
      <c r="L319" s="78"/>
      <c r="M319" s="78"/>
      <c r="N319" s="78"/>
      <c r="O319" s="83"/>
      <c r="P319" s="86"/>
      <c r="Q319" s="65" t="s">
        <v>369</v>
      </c>
      <c r="R319" s="62"/>
      <c r="S319" s="37"/>
      <c r="T319" s="44" t="str">
        <f t="shared" si="20"/>
        <v/>
      </c>
      <c r="U319" s="37"/>
      <c r="V319" s="39" t="str">
        <f t="shared" si="17"/>
        <v/>
      </c>
      <c r="W319" s="40" t="str">
        <f t="shared" si="18"/>
        <v/>
      </c>
      <c r="X319" s="41" t="str">
        <f t="shared" si="19"/>
        <v/>
      </c>
      <c r="Y319" s="42"/>
      <c r="Z319" s="42"/>
      <c r="AA319" s="42"/>
      <c r="AB319" s="42"/>
      <c r="AC319" s="42"/>
      <c r="AD319" s="43"/>
    </row>
    <row r="320" spans="2:30" ht="21.95" customHeight="1">
      <c r="B320" s="90"/>
      <c r="C320" s="79"/>
      <c r="D320" s="79"/>
      <c r="E320" s="36"/>
      <c r="F320" s="92"/>
      <c r="G320" s="84"/>
      <c r="H320" s="92"/>
      <c r="I320" s="84"/>
      <c r="J320" s="79"/>
      <c r="K320" s="84"/>
      <c r="L320" s="79"/>
      <c r="M320" s="79"/>
      <c r="N320" s="79"/>
      <c r="O320" s="84"/>
      <c r="P320" s="87"/>
      <c r="Q320" s="65" t="s">
        <v>370</v>
      </c>
      <c r="R320" s="62"/>
      <c r="S320" s="37"/>
      <c r="T320" s="37" t="str">
        <f t="shared" si="20"/>
        <v/>
      </c>
      <c r="U320" s="37"/>
      <c r="V320" s="37" t="str">
        <f t="shared" si="17"/>
        <v/>
      </c>
      <c r="W320" s="37" t="str">
        <f t="shared" si="18"/>
        <v/>
      </c>
      <c r="X320" s="37" t="str">
        <f t="shared" si="19"/>
        <v/>
      </c>
      <c r="Y320" s="57"/>
      <c r="Z320" s="57"/>
      <c r="AA320" s="57"/>
      <c r="AB320" s="42"/>
      <c r="AC320" s="42"/>
      <c r="AD320" s="43"/>
    </row>
    <row r="321" spans="2:30" ht="21.95" customHeight="1">
      <c r="B321" s="89" t="s">
        <v>849</v>
      </c>
      <c r="C321" s="77" t="str">
        <f>IF(F321="Sea level rise and storm surge","SL",IF(F321="Increased flooding","FL",IF(F321="Increased rainfall variability","RV",IF(F321="Increased average temperature","AT",IF(F321="Increase in hot days","HD",IF(F321="Increased fire risk","FR",IF(F321="Increased atmospheric CO2","AC","")))))))</f>
        <v/>
      </c>
      <c r="D321" s="77">
        <v>64</v>
      </c>
      <c r="E321" s="36"/>
      <c r="F321" s="94"/>
      <c r="G321" s="95"/>
      <c r="H321" s="94"/>
      <c r="I321" s="95"/>
      <c r="J321" s="77" t="str">
        <f>IF(I321="Almost Certain",5,IF(I321="likely",4,IF(I321="Possible",3,IF(I321="Unlikely",2,IF(I321="rare",1,"")))))</f>
        <v/>
      </c>
      <c r="K321" s="95"/>
      <c r="L321" s="77" t="str">
        <f>IF(K321="Catastrophic",5,IF(K321="Major",4,IF(K321="Moderate",3,IF(K321="Minor",2,IF(K321="Insignificant",1,"")))))</f>
        <v/>
      </c>
      <c r="M321" s="77" t="str">
        <f>IF(L321="","",L321+J321)</f>
        <v/>
      </c>
      <c r="N321" s="77" t="str">
        <f>IF(M321="","",IF(M321&lt;5,"Low",IF(AND(M321&gt;4,M321&lt;7),"Moderate",IF(M321=7,"High",IF(M321&gt;7,"Extreme",)))))</f>
        <v/>
      </c>
      <c r="O321" s="83"/>
      <c r="P321" s="88"/>
      <c r="Q321" s="65" t="s">
        <v>371</v>
      </c>
      <c r="R321" s="62"/>
      <c r="S321" s="37"/>
      <c r="T321" s="44" t="str">
        <f t="shared" si="20"/>
        <v/>
      </c>
      <c r="U321" s="37"/>
      <c r="V321" s="39" t="str">
        <f t="shared" si="17"/>
        <v/>
      </c>
      <c r="W321" s="40" t="str">
        <f t="shared" si="18"/>
        <v/>
      </c>
      <c r="X321" s="41" t="str">
        <f t="shared" si="19"/>
        <v/>
      </c>
      <c r="Y321" s="42"/>
      <c r="Z321" s="42"/>
      <c r="AA321" s="42"/>
      <c r="AB321" s="42"/>
      <c r="AC321" s="42"/>
      <c r="AD321" s="43"/>
    </row>
    <row r="322" spans="2:30" ht="21.95" customHeight="1">
      <c r="B322" s="89"/>
      <c r="C322" s="78"/>
      <c r="D322" s="78"/>
      <c r="E322" s="36"/>
      <c r="F322" s="91"/>
      <c r="G322" s="83"/>
      <c r="H322" s="91"/>
      <c r="I322" s="83"/>
      <c r="J322" s="78"/>
      <c r="K322" s="83"/>
      <c r="L322" s="78"/>
      <c r="M322" s="78"/>
      <c r="N322" s="78"/>
      <c r="O322" s="83"/>
      <c r="P322" s="86"/>
      <c r="Q322" s="65" t="s">
        <v>372</v>
      </c>
      <c r="R322" s="62"/>
      <c r="S322" s="37"/>
      <c r="T322" s="44" t="str">
        <f t="shared" si="20"/>
        <v/>
      </c>
      <c r="U322" s="37"/>
      <c r="V322" s="39" t="str">
        <f t="shared" si="17"/>
        <v/>
      </c>
      <c r="W322" s="40" t="str">
        <f t="shared" si="18"/>
        <v/>
      </c>
      <c r="X322" s="41" t="str">
        <f t="shared" si="19"/>
        <v/>
      </c>
      <c r="Y322" s="42"/>
      <c r="Z322" s="42"/>
      <c r="AA322" s="42"/>
      <c r="AB322" s="42"/>
      <c r="AC322" s="42"/>
      <c r="AD322" s="43"/>
    </row>
    <row r="323" spans="2:30" ht="21.95" customHeight="1">
      <c r="B323" s="89"/>
      <c r="C323" s="78"/>
      <c r="D323" s="78"/>
      <c r="E323" s="36"/>
      <c r="F323" s="91"/>
      <c r="G323" s="83"/>
      <c r="H323" s="91"/>
      <c r="I323" s="83"/>
      <c r="J323" s="78"/>
      <c r="K323" s="83"/>
      <c r="L323" s="78"/>
      <c r="M323" s="78"/>
      <c r="N323" s="78"/>
      <c r="O323" s="83"/>
      <c r="P323" s="86"/>
      <c r="Q323" s="65" t="s">
        <v>373</v>
      </c>
      <c r="R323" s="62"/>
      <c r="S323" s="37"/>
      <c r="T323" s="44" t="str">
        <f t="shared" si="20"/>
        <v/>
      </c>
      <c r="U323" s="37"/>
      <c r="V323" s="39" t="str">
        <f t="shared" si="17"/>
        <v/>
      </c>
      <c r="W323" s="40" t="str">
        <f t="shared" si="18"/>
        <v/>
      </c>
      <c r="X323" s="41" t="str">
        <f t="shared" si="19"/>
        <v/>
      </c>
      <c r="Y323" s="42"/>
      <c r="Z323" s="42"/>
      <c r="AA323" s="42"/>
      <c r="AB323" s="42"/>
      <c r="AC323" s="42"/>
      <c r="AD323" s="43"/>
    </row>
    <row r="324" spans="2:30" ht="21.95" customHeight="1">
      <c r="B324" s="89"/>
      <c r="C324" s="78"/>
      <c r="D324" s="78"/>
      <c r="E324" s="36"/>
      <c r="F324" s="91"/>
      <c r="G324" s="83"/>
      <c r="H324" s="91"/>
      <c r="I324" s="83"/>
      <c r="J324" s="78"/>
      <c r="K324" s="83"/>
      <c r="L324" s="78"/>
      <c r="M324" s="78"/>
      <c r="N324" s="78"/>
      <c r="O324" s="83"/>
      <c r="P324" s="86"/>
      <c r="Q324" s="65" t="s">
        <v>374</v>
      </c>
      <c r="R324" s="62"/>
      <c r="S324" s="37"/>
      <c r="T324" s="44" t="str">
        <f t="shared" si="20"/>
        <v/>
      </c>
      <c r="U324" s="37"/>
      <c r="V324" s="39" t="str">
        <f t="shared" si="17"/>
        <v/>
      </c>
      <c r="W324" s="40" t="str">
        <f t="shared" si="18"/>
        <v/>
      </c>
      <c r="X324" s="41" t="str">
        <f t="shared" si="19"/>
        <v/>
      </c>
      <c r="Y324" s="42"/>
      <c r="Z324" s="42"/>
      <c r="AA324" s="42"/>
      <c r="AB324" s="42"/>
      <c r="AC324" s="42"/>
      <c r="AD324" s="43"/>
    </row>
    <row r="325" spans="2:30" ht="21.95" customHeight="1">
      <c r="B325" s="90"/>
      <c r="C325" s="79"/>
      <c r="D325" s="79"/>
      <c r="E325" s="36"/>
      <c r="F325" s="92"/>
      <c r="G325" s="84"/>
      <c r="H325" s="92"/>
      <c r="I325" s="84"/>
      <c r="J325" s="79"/>
      <c r="K325" s="84"/>
      <c r="L325" s="79"/>
      <c r="M325" s="79"/>
      <c r="N325" s="79"/>
      <c r="O325" s="84"/>
      <c r="P325" s="87"/>
      <c r="Q325" s="65" t="s">
        <v>375</v>
      </c>
      <c r="R325" s="62"/>
      <c r="S325" s="37"/>
      <c r="T325" s="44" t="str">
        <f t="shared" si="20"/>
        <v/>
      </c>
      <c r="U325" s="37"/>
      <c r="V325" s="39" t="str">
        <f t="shared" si="17"/>
        <v/>
      </c>
      <c r="W325" s="40" t="str">
        <f t="shared" si="18"/>
        <v/>
      </c>
      <c r="X325" s="41" t="str">
        <f t="shared" si="19"/>
        <v/>
      </c>
      <c r="Y325" s="42"/>
      <c r="Z325" s="42"/>
      <c r="AA325" s="42"/>
      <c r="AB325" s="42"/>
      <c r="AC325" s="42"/>
      <c r="AD325" s="43"/>
    </row>
    <row r="326" spans="2:30" ht="21.95" customHeight="1">
      <c r="B326" s="89" t="s">
        <v>850</v>
      </c>
      <c r="C326" s="77" t="str">
        <f>IF(F326="Sea level rise and storm surge","SL",IF(F326="Increased flooding","FL",IF(F326="Increased rainfall variability","RV",IF(F326="Increased average temperature","AT",IF(F326="Increase in hot days","HD",IF(F326="Increased fire risk","FR",IF(F326="Increased atmospheric CO2","AC","")))))))</f>
        <v/>
      </c>
      <c r="D326" s="77">
        <v>65</v>
      </c>
      <c r="E326" s="36"/>
      <c r="F326" s="94"/>
      <c r="G326" s="95"/>
      <c r="H326" s="94"/>
      <c r="I326" s="95"/>
      <c r="J326" s="77" t="str">
        <f>IF(I326="Almost Certain",5,IF(I326="likely",4,IF(I326="Possible",3,IF(I326="Unlikely",2,IF(I326="rare",1,"")))))</f>
        <v/>
      </c>
      <c r="K326" s="95"/>
      <c r="L326" s="77" t="str">
        <f>IF(K326="Catastrophic",5,IF(K326="Major",4,IF(K326="Moderate",3,IF(K326="Minor",2,IF(K326="Insignificant",1,"")))))</f>
        <v/>
      </c>
      <c r="M326" s="77" t="str">
        <f>IF(L326="","",L326+J326)</f>
        <v/>
      </c>
      <c r="N326" s="77" t="str">
        <f>IF(M326="","",IF(M326&lt;5,"Low",IF(AND(M326&gt;4,M326&lt;7),"Moderate",IF(M326=7,"High",IF(M326&gt;7,"Extreme",)))))</f>
        <v/>
      </c>
      <c r="O326" s="83"/>
      <c r="P326" s="88"/>
      <c r="Q326" s="65" t="s">
        <v>376</v>
      </c>
      <c r="R326" s="62"/>
      <c r="S326" s="37"/>
      <c r="T326" s="44" t="str">
        <f t="shared" si="20"/>
        <v/>
      </c>
      <c r="U326" s="37"/>
      <c r="V326" s="39" t="str">
        <f t="shared" si="17"/>
        <v/>
      </c>
      <c r="W326" s="40" t="str">
        <f t="shared" si="18"/>
        <v/>
      </c>
      <c r="X326" s="41" t="str">
        <f t="shared" si="19"/>
        <v/>
      </c>
      <c r="Y326" s="42"/>
      <c r="Z326" s="42"/>
      <c r="AA326" s="42"/>
      <c r="AB326" s="42"/>
      <c r="AC326" s="42"/>
      <c r="AD326" s="43"/>
    </row>
    <row r="327" spans="2:30" ht="21.95" customHeight="1">
      <c r="B327" s="89"/>
      <c r="C327" s="78"/>
      <c r="D327" s="78"/>
      <c r="E327" s="36"/>
      <c r="F327" s="91"/>
      <c r="G327" s="83"/>
      <c r="H327" s="91"/>
      <c r="I327" s="83"/>
      <c r="J327" s="78"/>
      <c r="K327" s="83"/>
      <c r="L327" s="78"/>
      <c r="M327" s="78"/>
      <c r="N327" s="78"/>
      <c r="O327" s="83"/>
      <c r="P327" s="86"/>
      <c r="Q327" s="65" t="s">
        <v>377</v>
      </c>
      <c r="R327" s="62"/>
      <c r="S327" s="37"/>
      <c r="T327" s="44" t="str">
        <f t="shared" si="20"/>
        <v/>
      </c>
      <c r="U327" s="37"/>
      <c r="V327" s="39" t="str">
        <f t="shared" si="17"/>
        <v/>
      </c>
      <c r="W327" s="40" t="str">
        <f t="shared" si="18"/>
        <v/>
      </c>
      <c r="X327" s="41" t="str">
        <f t="shared" si="19"/>
        <v/>
      </c>
      <c r="Y327" s="42"/>
      <c r="Z327" s="42"/>
      <c r="AA327" s="42"/>
      <c r="AB327" s="42"/>
      <c r="AC327" s="42"/>
      <c r="AD327" s="43"/>
    </row>
    <row r="328" spans="2:30" ht="21.95" customHeight="1">
      <c r="B328" s="89"/>
      <c r="C328" s="78"/>
      <c r="D328" s="78"/>
      <c r="E328" s="36"/>
      <c r="F328" s="91"/>
      <c r="G328" s="83"/>
      <c r="H328" s="91"/>
      <c r="I328" s="83"/>
      <c r="J328" s="78"/>
      <c r="K328" s="83"/>
      <c r="L328" s="78"/>
      <c r="M328" s="78"/>
      <c r="N328" s="78"/>
      <c r="O328" s="83"/>
      <c r="P328" s="86"/>
      <c r="Q328" s="65" t="s">
        <v>378</v>
      </c>
      <c r="R328" s="62"/>
      <c r="S328" s="37"/>
      <c r="T328" s="44" t="str">
        <f t="shared" si="20"/>
        <v/>
      </c>
      <c r="U328" s="37"/>
      <c r="V328" s="39" t="str">
        <f aca="true" t="shared" si="21" ref="V328:V391">IF(U328="Catastrophic",5,IF(U328="Major",4,IF(U328="Moderate",3,IF(U328="Minor",2,IF(U328="Insignificant",1,"")))))</f>
        <v/>
      </c>
      <c r="W328" s="40" t="str">
        <f aca="true" t="shared" si="22" ref="W328:W391">IF(V328="","",V328+T328)</f>
        <v/>
      </c>
      <c r="X328" s="41" t="str">
        <f aca="true" t="shared" si="23" ref="X328:X391">IF(W328="","",IF(W328&lt;5,"Low",IF(AND(W328&gt;4,W328&lt;7),"Moderate",IF(W328=7,"High",IF(W328&gt;7,"Extreme",)))))</f>
        <v/>
      </c>
      <c r="Y328" s="42"/>
      <c r="Z328" s="42"/>
      <c r="AA328" s="42"/>
      <c r="AB328" s="42"/>
      <c r="AC328" s="42"/>
      <c r="AD328" s="43"/>
    </row>
    <row r="329" spans="2:30" ht="21.95" customHeight="1">
      <c r="B329" s="89"/>
      <c r="C329" s="78"/>
      <c r="D329" s="78"/>
      <c r="E329" s="36"/>
      <c r="F329" s="91"/>
      <c r="G329" s="83"/>
      <c r="H329" s="91"/>
      <c r="I329" s="83"/>
      <c r="J329" s="78"/>
      <c r="K329" s="83"/>
      <c r="L329" s="78"/>
      <c r="M329" s="78"/>
      <c r="N329" s="78"/>
      <c r="O329" s="83"/>
      <c r="P329" s="86"/>
      <c r="Q329" s="65" t="s">
        <v>379</v>
      </c>
      <c r="R329" s="62"/>
      <c r="S329" s="37"/>
      <c r="T329" s="44" t="str">
        <f t="shared" si="20"/>
        <v/>
      </c>
      <c r="U329" s="37"/>
      <c r="V329" s="39" t="str">
        <f t="shared" si="21"/>
        <v/>
      </c>
      <c r="W329" s="40" t="str">
        <f t="shared" si="22"/>
        <v/>
      </c>
      <c r="X329" s="41" t="str">
        <f t="shared" si="23"/>
        <v/>
      </c>
      <c r="Y329" s="42"/>
      <c r="Z329" s="42"/>
      <c r="AA329" s="42"/>
      <c r="AB329" s="42"/>
      <c r="AC329" s="42"/>
      <c r="AD329" s="43"/>
    </row>
    <row r="330" spans="2:30" ht="21.95" customHeight="1">
      <c r="B330" s="90"/>
      <c r="C330" s="79"/>
      <c r="D330" s="79"/>
      <c r="E330" s="36"/>
      <c r="F330" s="92"/>
      <c r="G330" s="84"/>
      <c r="H330" s="92"/>
      <c r="I330" s="84"/>
      <c r="J330" s="79"/>
      <c r="K330" s="84"/>
      <c r="L330" s="79"/>
      <c r="M330" s="79"/>
      <c r="N330" s="79"/>
      <c r="O330" s="84"/>
      <c r="P330" s="87"/>
      <c r="Q330" s="65" t="s">
        <v>380</v>
      </c>
      <c r="R330" s="62"/>
      <c r="S330" s="37"/>
      <c r="T330" s="37" t="str">
        <f t="shared" si="20"/>
        <v/>
      </c>
      <c r="U330" s="37"/>
      <c r="V330" s="37" t="str">
        <f t="shared" si="21"/>
        <v/>
      </c>
      <c r="W330" s="37" t="str">
        <f t="shared" si="22"/>
        <v/>
      </c>
      <c r="X330" s="37" t="str">
        <f t="shared" si="23"/>
        <v/>
      </c>
      <c r="Y330" s="57"/>
      <c r="Z330" s="57"/>
      <c r="AA330" s="57"/>
      <c r="AB330" s="42"/>
      <c r="AC330" s="42"/>
      <c r="AD330" s="43"/>
    </row>
    <row r="331" spans="2:30" ht="21.95" customHeight="1">
      <c r="B331" s="89" t="s">
        <v>851</v>
      </c>
      <c r="C331" s="77" t="str">
        <f>IF(F331="Sea level rise and storm surge","SL",IF(F331="Increased flooding","FL",IF(F331="Increased rainfall variability","RV",IF(F331="Increased average temperature","AT",IF(F331="Increase in hot days","HD",IF(F331="Increased fire risk","FR",IF(F331="Increased atmospheric CO2","AC","")))))))</f>
        <v/>
      </c>
      <c r="D331" s="77">
        <v>66</v>
      </c>
      <c r="E331" s="36"/>
      <c r="F331" s="94"/>
      <c r="G331" s="95"/>
      <c r="H331" s="94"/>
      <c r="I331" s="95"/>
      <c r="J331" s="77" t="str">
        <f>IF(I331="Almost Certain",5,IF(I331="likely",4,IF(I331="Possible",3,IF(I331="Unlikely",2,IF(I331="rare",1,"")))))</f>
        <v/>
      </c>
      <c r="K331" s="95"/>
      <c r="L331" s="77" t="str">
        <f>IF(K331="Catastrophic",5,IF(K331="Major",4,IF(K331="Moderate",3,IF(K331="Minor",2,IF(K331="Insignificant",1,"")))))</f>
        <v/>
      </c>
      <c r="M331" s="77" t="str">
        <f>IF(L331="","",L331+J331)</f>
        <v/>
      </c>
      <c r="N331" s="77" t="str">
        <f>IF(M331="","",IF(M331&lt;5,"Low",IF(AND(M331&gt;4,M331&lt;7),"Moderate",IF(M331=7,"High",IF(M331&gt;7,"Extreme",)))))</f>
        <v/>
      </c>
      <c r="O331" s="83"/>
      <c r="P331" s="88"/>
      <c r="Q331" s="65" t="s">
        <v>381</v>
      </c>
      <c r="R331" s="62"/>
      <c r="S331" s="37"/>
      <c r="T331" s="44" t="str">
        <f t="shared" si="20"/>
        <v/>
      </c>
      <c r="U331" s="37"/>
      <c r="V331" s="39" t="str">
        <f t="shared" si="21"/>
        <v/>
      </c>
      <c r="W331" s="40" t="str">
        <f t="shared" si="22"/>
        <v/>
      </c>
      <c r="X331" s="41" t="str">
        <f t="shared" si="23"/>
        <v/>
      </c>
      <c r="Y331" s="42"/>
      <c r="Z331" s="42"/>
      <c r="AA331" s="42"/>
      <c r="AB331" s="42"/>
      <c r="AC331" s="42"/>
      <c r="AD331" s="43"/>
    </row>
    <row r="332" spans="2:30" ht="21.95" customHeight="1">
      <c r="B332" s="89"/>
      <c r="C332" s="78"/>
      <c r="D332" s="78"/>
      <c r="E332" s="36"/>
      <c r="F332" s="91"/>
      <c r="G332" s="83"/>
      <c r="H332" s="91"/>
      <c r="I332" s="83"/>
      <c r="J332" s="78"/>
      <c r="K332" s="83"/>
      <c r="L332" s="78"/>
      <c r="M332" s="78"/>
      <c r="N332" s="78"/>
      <c r="O332" s="83"/>
      <c r="P332" s="86"/>
      <c r="Q332" s="65" t="s">
        <v>382</v>
      </c>
      <c r="R332" s="62"/>
      <c r="S332" s="37"/>
      <c r="T332" s="44" t="str">
        <f t="shared" si="20"/>
        <v/>
      </c>
      <c r="U332" s="37"/>
      <c r="V332" s="39" t="str">
        <f t="shared" si="21"/>
        <v/>
      </c>
      <c r="W332" s="40" t="str">
        <f t="shared" si="22"/>
        <v/>
      </c>
      <c r="X332" s="41" t="str">
        <f t="shared" si="23"/>
        <v/>
      </c>
      <c r="Y332" s="42"/>
      <c r="Z332" s="42"/>
      <c r="AA332" s="42"/>
      <c r="AB332" s="42"/>
      <c r="AC332" s="42"/>
      <c r="AD332" s="43"/>
    </row>
    <row r="333" spans="2:30" ht="21.95" customHeight="1">
      <c r="B333" s="89"/>
      <c r="C333" s="78"/>
      <c r="D333" s="78"/>
      <c r="E333" s="36"/>
      <c r="F333" s="91"/>
      <c r="G333" s="83"/>
      <c r="H333" s="91"/>
      <c r="I333" s="83"/>
      <c r="J333" s="78"/>
      <c r="K333" s="83"/>
      <c r="L333" s="78"/>
      <c r="M333" s="78"/>
      <c r="N333" s="78"/>
      <c r="O333" s="83"/>
      <c r="P333" s="86"/>
      <c r="Q333" s="65" t="s">
        <v>383</v>
      </c>
      <c r="R333" s="62"/>
      <c r="S333" s="37"/>
      <c r="T333" s="44" t="str">
        <f t="shared" si="20"/>
        <v/>
      </c>
      <c r="U333" s="37"/>
      <c r="V333" s="39" t="str">
        <f t="shared" si="21"/>
        <v/>
      </c>
      <c r="W333" s="40" t="str">
        <f t="shared" si="22"/>
        <v/>
      </c>
      <c r="X333" s="41" t="str">
        <f t="shared" si="23"/>
        <v/>
      </c>
      <c r="Y333" s="42"/>
      <c r="Z333" s="42"/>
      <c r="AA333" s="42"/>
      <c r="AB333" s="42"/>
      <c r="AC333" s="42"/>
      <c r="AD333" s="43"/>
    </row>
    <row r="334" spans="2:30" ht="21.95" customHeight="1">
      <c r="B334" s="89"/>
      <c r="C334" s="78"/>
      <c r="D334" s="78"/>
      <c r="E334" s="36"/>
      <c r="F334" s="91"/>
      <c r="G334" s="83"/>
      <c r="H334" s="91"/>
      <c r="I334" s="83"/>
      <c r="J334" s="78"/>
      <c r="K334" s="83"/>
      <c r="L334" s="78"/>
      <c r="M334" s="78"/>
      <c r="N334" s="78"/>
      <c r="O334" s="83"/>
      <c r="P334" s="86"/>
      <c r="Q334" s="65" t="s">
        <v>384</v>
      </c>
      <c r="R334" s="62"/>
      <c r="S334" s="37"/>
      <c r="T334" s="44" t="str">
        <f t="shared" si="20"/>
        <v/>
      </c>
      <c r="U334" s="37"/>
      <c r="V334" s="39" t="str">
        <f t="shared" si="21"/>
        <v/>
      </c>
      <c r="W334" s="40" t="str">
        <f t="shared" si="22"/>
        <v/>
      </c>
      <c r="X334" s="41" t="str">
        <f t="shared" si="23"/>
        <v/>
      </c>
      <c r="Y334" s="42"/>
      <c r="Z334" s="42"/>
      <c r="AA334" s="42"/>
      <c r="AB334" s="42"/>
      <c r="AC334" s="42"/>
      <c r="AD334" s="43"/>
    </row>
    <row r="335" spans="2:30" ht="21.95" customHeight="1">
      <c r="B335" s="90"/>
      <c r="C335" s="79"/>
      <c r="D335" s="79"/>
      <c r="E335" s="36"/>
      <c r="F335" s="92"/>
      <c r="G335" s="84"/>
      <c r="H335" s="92"/>
      <c r="I335" s="84"/>
      <c r="J335" s="79"/>
      <c r="K335" s="84"/>
      <c r="L335" s="79"/>
      <c r="M335" s="79"/>
      <c r="N335" s="79"/>
      <c r="O335" s="84"/>
      <c r="P335" s="87"/>
      <c r="Q335" s="65" t="s">
        <v>385</v>
      </c>
      <c r="R335" s="62"/>
      <c r="S335" s="37"/>
      <c r="T335" s="44" t="str">
        <f t="shared" si="20"/>
        <v/>
      </c>
      <c r="U335" s="37"/>
      <c r="V335" s="39" t="str">
        <f t="shared" si="21"/>
        <v/>
      </c>
      <c r="W335" s="40" t="str">
        <f t="shared" si="22"/>
        <v/>
      </c>
      <c r="X335" s="41" t="str">
        <f t="shared" si="23"/>
        <v/>
      </c>
      <c r="Y335" s="42"/>
      <c r="Z335" s="42"/>
      <c r="AA335" s="42"/>
      <c r="AB335" s="42"/>
      <c r="AC335" s="42"/>
      <c r="AD335" s="43"/>
    </row>
    <row r="336" spans="2:30" ht="21.95" customHeight="1">
      <c r="B336" s="89" t="s">
        <v>852</v>
      </c>
      <c r="C336" s="77" t="str">
        <f>IF(F336="Sea level rise and storm surge","SL",IF(F336="Increased flooding","FL",IF(F336="Increased rainfall variability","RV",IF(F336="Increased average temperature","AT",IF(F336="Increase in hot days","HD",IF(F336="Increased fire risk","FR",IF(F336="Increased atmospheric CO2","AC","")))))))</f>
        <v/>
      </c>
      <c r="D336" s="77">
        <v>67</v>
      </c>
      <c r="E336" s="36"/>
      <c r="F336" s="94"/>
      <c r="G336" s="95"/>
      <c r="H336" s="94"/>
      <c r="I336" s="95"/>
      <c r="J336" s="77" t="str">
        <f>IF(I336="Almost Certain",5,IF(I336="likely",4,IF(I336="Possible",3,IF(I336="Unlikely",2,IF(I336="rare",1,"")))))</f>
        <v/>
      </c>
      <c r="K336" s="95"/>
      <c r="L336" s="77" t="str">
        <f>IF(K336="Catastrophic",5,IF(K336="Major",4,IF(K336="Moderate",3,IF(K336="Minor",2,IF(K336="Insignificant",1,"")))))</f>
        <v/>
      </c>
      <c r="M336" s="77" t="str">
        <f>IF(L336="","",L336+J336)</f>
        <v/>
      </c>
      <c r="N336" s="77" t="str">
        <f>IF(M336="","",IF(M336&lt;5,"Low",IF(AND(M336&gt;4,M336&lt;7),"Moderate",IF(M336=7,"High",IF(M336&gt;7,"Extreme",)))))</f>
        <v/>
      </c>
      <c r="O336" s="83"/>
      <c r="P336" s="88"/>
      <c r="Q336" s="65" t="s">
        <v>386</v>
      </c>
      <c r="R336" s="62"/>
      <c r="S336" s="37"/>
      <c r="T336" s="44" t="str">
        <f t="shared" si="20"/>
        <v/>
      </c>
      <c r="U336" s="37"/>
      <c r="V336" s="39" t="str">
        <f t="shared" si="21"/>
        <v/>
      </c>
      <c r="W336" s="40" t="str">
        <f t="shared" si="22"/>
        <v/>
      </c>
      <c r="X336" s="41" t="str">
        <f t="shared" si="23"/>
        <v/>
      </c>
      <c r="Y336" s="42"/>
      <c r="Z336" s="42"/>
      <c r="AA336" s="42"/>
      <c r="AB336" s="42"/>
      <c r="AC336" s="42"/>
      <c r="AD336" s="43"/>
    </row>
    <row r="337" spans="2:30" ht="21.95" customHeight="1">
      <c r="B337" s="89"/>
      <c r="C337" s="78"/>
      <c r="D337" s="78"/>
      <c r="E337" s="36"/>
      <c r="F337" s="91"/>
      <c r="G337" s="83"/>
      <c r="H337" s="91"/>
      <c r="I337" s="83"/>
      <c r="J337" s="78"/>
      <c r="K337" s="83"/>
      <c r="L337" s="78"/>
      <c r="M337" s="78"/>
      <c r="N337" s="78"/>
      <c r="O337" s="83"/>
      <c r="P337" s="86"/>
      <c r="Q337" s="65" t="s">
        <v>387</v>
      </c>
      <c r="R337" s="62"/>
      <c r="S337" s="37"/>
      <c r="T337" s="44" t="str">
        <f t="shared" si="20"/>
        <v/>
      </c>
      <c r="U337" s="37"/>
      <c r="V337" s="39" t="str">
        <f t="shared" si="21"/>
        <v/>
      </c>
      <c r="W337" s="40" t="str">
        <f t="shared" si="22"/>
        <v/>
      </c>
      <c r="X337" s="41" t="str">
        <f t="shared" si="23"/>
        <v/>
      </c>
      <c r="Y337" s="42"/>
      <c r="Z337" s="42"/>
      <c r="AA337" s="42"/>
      <c r="AB337" s="42"/>
      <c r="AC337" s="42"/>
      <c r="AD337" s="43"/>
    </row>
    <row r="338" spans="2:30" ht="21.95" customHeight="1">
      <c r="B338" s="89"/>
      <c r="C338" s="78"/>
      <c r="D338" s="78"/>
      <c r="E338" s="36"/>
      <c r="F338" s="91"/>
      <c r="G338" s="83"/>
      <c r="H338" s="91"/>
      <c r="I338" s="83"/>
      <c r="J338" s="78"/>
      <c r="K338" s="83"/>
      <c r="L338" s="78"/>
      <c r="M338" s="78"/>
      <c r="N338" s="78"/>
      <c r="O338" s="83"/>
      <c r="P338" s="86"/>
      <c r="Q338" s="65" t="s">
        <v>388</v>
      </c>
      <c r="R338" s="62"/>
      <c r="S338" s="37"/>
      <c r="T338" s="44" t="str">
        <f t="shared" si="20"/>
        <v/>
      </c>
      <c r="U338" s="37"/>
      <c r="V338" s="39" t="str">
        <f t="shared" si="21"/>
        <v/>
      </c>
      <c r="W338" s="40" t="str">
        <f t="shared" si="22"/>
        <v/>
      </c>
      <c r="X338" s="41" t="str">
        <f t="shared" si="23"/>
        <v/>
      </c>
      <c r="Y338" s="42"/>
      <c r="Z338" s="42"/>
      <c r="AA338" s="42"/>
      <c r="AB338" s="42"/>
      <c r="AC338" s="42"/>
      <c r="AD338" s="43"/>
    </row>
    <row r="339" spans="2:30" ht="21.95" customHeight="1">
      <c r="B339" s="89"/>
      <c r="C339" s="78"/>
      <c r="D339" s="78"/>
      <c r="E339" s="36"/>
      <c r="F339" s="91"/>
      <c r="G339" s="83"/>
      <c r="H339" s="91"/>
      <c r="I339" s="83"/>
      <c r="J339" s="78"/>
      <c r="K339" s="83"/>
      <c r="L339" s="78"/>
      <c r="M339" s="78"/>
      <c r="N339" s="78"/>
      <c r="O339" s="83"/>
      <c r="P339" s="86"/>
      <c r="Q339" s="65" t="s">
        <v>389</v>
      </c>
      <c r="R339" s="62"/>
      <c r="S339" s="37"/>
      <c r="T339" s="44" t="str">
        <f t="shared" si="20"/>
        <v/>
      </c>
      <c r="U339" s="37"/>
      <c r="V339" s="39" t="str">
        <f t="shared" si="21"/>
        <v/>
      </c>
      <c r="W339" s="40" t="str">
        <f t="shared" si="22"/>
        <v/>
      </c>
      <c r="X339" s="41" t="str">
        <f t="shared" si="23"/>
        <v/>
      </c>
      <c r="Y339" s="42"/>
      <c r="Z339" s="42"/>
      <c r="AA339" s="42"/>
      <c r="AB339" s="42"/>
      <c r="AC339" s="42"/>
      <c r="AD339" s="43"/>
    </row>
    <row r="340" spans="2:30" ht="21.95" customHeight="1">
      <c r="B340" s="90"/>
      <c r="C340" s="79"/>
      <c r="D340" s="79"/>
      <c r="E340" s="36"/>
      <c r="F340" s="92"/>
      <c r="G340" s="84"/>
      <c r="H340" s="92"/>
      <c r="I340" s="84"/>
      <c r="J340" s="79"/>
      <c r="K340" s="84"/>
      <c r="L340" s="79"/>
      <c r="M340" s="79"/>
      <c r="N340" s="79"/>
      <c r="O340" s="84"/>
      <c r="P340" s="87"/>
      <c r="Q340" s="65" t="s">
        <v>390</v>
      </c>
      <c r="R340" s="62"/>
      <c r="S340" s="37"/>
      <c r="T340" s="37" t="str">
        <f t="shared" si="20"/>
        <v/>
      </c>
      <c r="U340" s="37"/>
      <c r="V340" s="37" t="str">
        <f t="shared" si="21"/>
        <v/>
      </c>
      <c r="W340" s="37" t="str">
        <f t="shared" si="22"/>
        <v/>
      </c>
      <c r="X340" s="37" t="str">
        <f t="shared" si="23"/>
        <v/>
      </c>
      <c r="Y340" s="57"/>
      <c r="Z340" s="57"/>
      <c r="AA340" s="57"/>
      <c r="AB340" s="42"/>
      <c r="AC340" s="42"/>
      <c r="AD340" s="43"/>
    </row>
    <row r="341" spans="2:30" ht="21.95" customHeight="1">
      <c r="B341" s="89" t="s">
        <v>853</v>
      </c>
      <c r="C341" s="77" t="str">
        <f>IF(F341="Sea level rise and storm surge","SL",IF(F341="Increased flooding","FL",IF(F341="Increased rainfall variability","RV",IF(F341="Increased average temperature","AT",IF(F341="Increase in hot days","HD",IF(F341="Increased fire risk","FR",IF(F341="Increased atmospheric CO2","AC","")))))))</f>
        <v/>
      </c>
      <c r="D341" s="77">
        <v>68</v>
      </c>
      <c r="E341" s="36"/>
      <c r="F341" s="94"/>
      <c r="G341" s="95"/>
      <c r="H341" s="94"/>
      <c r="I341" s="95"/>
      <c r="J341" s="77" t="str">
        <f>IF(I341="Almost Certain",5,IF(I341="likely",4,IF(I341="Possible",3,IF(I341="Unlikely",2,IF(I341="rare",1,"")))))</f>
        <v/>
      </c>
      <c r="K341" s="95"/>
      <c r="L341" s="77" t="str">
        <f>IF(K341="Catastrophic",5,IF(K341="Major",4,IF(K341="Moderate",3,IF(K341="Minor",2,IF(K341="Insignificant",1,"")))))</f>
        <v/>
      </c>
      <c r="M341" s="77" t="str">
        <f>IF(L341="","",L341+J341)</f>
        <v/>
      </c>
      <c r="N341" s="77" t="str">
        <f>IF(M341="","",IF(M341&lt;5,"Low",IF(AND(M341&gt;4,M341&lt;7),"Moderate",IF(M341=7,"High",IF(M341&gt;7,"Extreme",)))))</f>
        <v/>
      </c>
      <c r="O341" s="83"/>
      <c r="P341" s="88"/>
      <c r="Q341" s="65" t="s">
        <v>391</v>
      </c>
      <c r="R341" s="62"/>
      <c r="S341" s="37"/>
      <c r="T341" s="44" t="str">
        <f t="shared" si="20"/>
        <v/>
      </c>
      <c r="U341" s="37"/>
      <c r="V341" s="39" t="str">
        <f t="shared" si="21"/>
        <v/>
      </c>
      <c r="W341" s="40" t="str">
        <f t="shared" si="22"/>
        <v/>
      </c>
      <c r="X341" s="41" t="str">
        <f t="shared" si="23"/>
        <v/>
      </c>
      <c r="Y341" s="42"/>
      <c r="Z341" s="42"/>
      <c r="AA341" s="42"/>
      <c r="AB341" s="42"/>
      <c r="AC341" s="42"/>
      <c r="AD341" s="43"/>
    </row>
    <row r="342" spans="2:30" ht="21.95" customHeight="1">
      <c r="B342" s="89"/>
      <c r="C342" s="78"/>
      <c r="D342" s="78"/>
      <c r="E342" s="36"/>
      <c r="F342" s="91"/>
      <c r="G342" s="83"/>
      <c r="H342" s="91"/>
      <c r="I342" s="83"/>
      <c r="J342" s="78"/>
      <c r="K342" s="83"/>
      <c r="L342" s="78"/>
      <c r="M342" s="78"/>
      <c r="N342" s="78"/>
      <c r="O342" s="83"/>
      <c r="P342" s="86"/>
      <c r="Q342" s="65" t="s">
        <v>392</v>
      </c>
      <c r="R342" s="62"/>
      <c r="S342" s="37"/>
      <c r="T342" s="44" t="str">
        <f aca="true" t="shared" si="24" ref="T342:T405">IF(S342="Almost Certain",5,IF(S342="likely",4,IF(S342="Possible",3,IF(S342="Unlikely",2,IF(S342="rare",1,"")))))</f>
        <v/>
      </c>
      <c r="U342" s="37"/>
      <c r="V342" s="39" t="str">
        <f t="shared" si="21"/>
        <v/>
      </c>
      <c r="W342" s="40" t="str">
        <f t="shared" si="22"/>
        <v/>
      </c>
      <c r="X342" s="41" t="str">
        <f t="shared" si="23"/>
        <v/>
      </c>
      <c r="Y342" s="42"/>
      <c r="Z342" s="42"/>
      <c r="AA342" s="42"/>
      <c r="AB342" s="42"/>
      <c r="AC342" s="42"/>
      <c r="AD342" s="43"/>
    </row>
    <row r="343" spans="2:30" ht="21.95" customHeight="1">
      <c r="B343" s="89"/>
      <c r="C343" s="78"/>
      <c r="D343" s="78"/>
      <c r="E343" s="36"/>
      <c r="F343" s="91"/>
      <c r="G343" s="83"/>
      <c r="H343" s="91"/>
      <c r="I343" s="83"/>
      <c r="J343" s="78"/>
      <c r="K343" s="83"/>
      <c r="L343" s="78"/>
      <c r="M343" s="78"/>
      <c r="N343" s="78"/>
      <c r="O343" s="83"/>
      <c r="P343" s="86"/>
      <c r="Q343" s="65" t="s">
        <v>393</v>
      </c>
      <c r="R343" s="62"/>
      <c r="S343" s="37"/>
      <c r="T343" s="44" t="str">
        <f t="shared" si="24"/>
        <v/>
      </c>
      <c r="U343" s="37"/>
      <c r="V343" s="39" t="str">
        <f t="shared" si="21"/>
        <v/>
      </c>
      <c r="W343" s="40" t="str">
        <f t="shared" si="22"/>
        <v/>
      </c>
      <c r="X343" s="41" t="str">
        <f t="shared" si="23"/>
        <v/>
      </c>
      <c r="Y343" s="42"/>
      <c r="Z343" s="42"/>
      <c r="AA343" s="42"/>
      <c r="AB343" s="42"/>
      <c r="AC343" s="42"/>
      <c r="AD343" s="43"/>
    </row>
    <row r="344" spans="2:30" ht="21.95" customHeight="1">
      <c r="B344" s="89"/>
      <c r="C344" s="78"/>
      <c r="D344" s="78"/>
      <c r="E344" s="36"/>
      <c r="F344" s="91"/>
      <c r="G344" s="83"/>
      <c r="H344" s="91"/>
      <c r="I344" s="83"/>
      <c r="J344" s="78"/>
      <c r="K344" s="83"/>
      <c r="L344" s="78"/>
      <c r="M344" s="78"/>
      <c r="N344" s="78"/>
      <c r="O344" s="83"/>
      <c r="P344" s="86"/>
      <c r="Q344" s="65" t="s">
        <v>394</v>
      </c>
      <c r="R344" s="62"/>
      <c r="S344" s="37"/>
      <c r="T344" s="44" t="str">
        <f t="shared" si="24"/>
        <v/>
      </c>
      <c r="U344" s="37"/>
      <c r="V344" s="39" t="str">
        <f t="shared" si="21"/>
        <v/>
      </c>
      <c r="W344" s="40" t="str">
        <f t="shared" si="22"/>
        <v/>
      </c>
      <c r="X344" s="41" t="str">
        <f t="shared" si="23"/>
        <v/>
      </c>
      <c r="Y344" s="42"/>
      <c r="Z344" s="42"/>
      <c r="AA344" s="42"/>
      <c r="AB344" s="42"/>
      <c r="AC344" s="42"/>
      <c r="AD344" s="43"/>
    </row>
    <row r="345" spans="2:30" ht="21.95" customHeight="1">
      <c r="B345" s="90"/>
      <c r="C345" s="79"/>
      <c r="D345" s="79"/>
      <c r="E345" s="36"/>
      <c r="F345" s="92"/>
      <c r="G345" s="84"/>
      <c r="H345" s="92"/>
      <c r="I345" s="84"/>
      <c r="J345" s="79"/>
      <c r="K345" s="84"/>
      <c r="L345" s="79"/>
      <c r="M345" s="79"/>
      <c r="N345" s="79"/>
      <c r="O345" s="84"/>
      <c r="P345" s="87"/>
      <c r="Q345" s="65" t="s">
        <v>395</v>
      </c>
      <c r="R345" s="62"/>
      <c r="S345" s="37"/>
      <c r="T345" s="44" t="str">
        <f t="shared" si="24"/>
        <v/>
      </c>
      <c r="U345" s="37"/>
      <c r="V345" s="39" t="str">
        <f t="shared" si="21"/>
        <v/>
      </c>
      <c r="W345" s="40" t="str">
        <f t="shared" si="22"/>
        <v/>
      </c>
      <c r="X345" s="41" t="str">
        <f t="shared" si="23"/>
        <v/>
      </c>
      <c r="Y345" s="42"/>
      <c r="Z345" s="42"/>
      <c r="AA345" s="42"/>
      <c r="AB345" s="42"/>
      <c r="AC345" s="42"/>
      <c r="AD345" s="43"/>
    </row>
    <row r="346" spans="2:30" ht="21.95" customHeight="1">
      <c r="B346" s="89" t="s">
        <v>854</v>
      </c>
      <c r="C346" s="77" t="str">
        <f>IF(F346="Sea level rise and storm surge","SL",IF(F346="Increased flooding","FL",IF(F346="Increased rainfall variability","RV",IF(F346="Increased average temperature","AT",IF(F346="Increase in hot days","HD",IF(F346="Increased fire risk","FR",IF(F346="Increased atmospheric CO2","AC","")))))))</f>
        <v/>
      </c>
      <c r="D346" s="77">
        <v>69</v>
      </c>
      <c r="E346" s="36"/>
      <c r="F346" s="94"/>
      <c r="G346" s="95"/>
      <c r="H346" s="94"/>
      <c r="I346" s="95"/>
      <c r="J346" s="77" t="str">
        <f>IF(I346="Almost Certain",5,IF(I346="likely",4,IF(I346="Possible",3,IF(I346="Unlikely",2,IF(I346="rare",1,"")))))</f>
        <v/>
      </c>
      <c r="K346" s="95"/>
      <c r="L346" s="77" t="str">
        <f>IF(K346="Catastrophic",5,IF(K346="Major",4,IF(K346="Moderate",3,IF(K346="Minor",2,IF(K346="Insignificant",1,"")))))</f>
        <v/>
      </c>
      <c r="M346" s="77" t="str">
        <f>IF(L346="","",L346+J346)</f>
        <v/>
      </c>
      <c r="N346" s="77" t="str">
        <f>IF(M346="","",IF(M346&lt;5,"Low",IF(AND(M346&gt;4,M346&lt;7),"Moderate",IF(M346=7,"High",IF(M346&gt;7,"Extreme",)))))</f>
        <v/>
      </c>
      <c r="O346" s="83"/>
      <c r="P346" s="88"/>
      <c r="Q346" s="65" t="s">
        <v>396</v>
      </c>
      <c r="R346" s="62"/>
      <c r="S346" s="37"/>
      <c r="T346" s="44" t="str">
        <f t="shared" si="24"/>
        <v/>
      </c>
      <c r="U346" s="37"/>
      <c r="V346" s="39" t="str">
        <f t="shared" si="21"/>
        <v/>
      </c>
      <c r="W346" s="40" t="str">
        <f t="shared" si="22"/>
        <v/>
      </c>
      <c r="X346" s="41" t="str">
        <f t="shared" si="23"/>
        <v/>
      </c>
      <c r="Y346" s="42"/>
      <c r="Z346" s="42"/>
      <c r="AA346" s="42"/>
      <c r="AB346" s="42"/>
      <c r="AC346" s="42"/>
      <c r="AD346" s="43"/>
    </row>
    <row r="347" spans="2:30" ht="21.95" customHeight="1">
      <c r="B347" s="89"/>
      <c r="C347" s="78"/>
      <c r="D347" s="78"/>
      <c r="E347" s="36"/>
      <c r="F347" s="91"/>
      <c r="G347" s="83"/>
      <c r="H347" s="91"/>
      <c r="I347" s="83"/>
      <c r="J347" s="78"/>
      <c r="K347" s="83"/>
      <c r="L347" s="78"/>
      <c r="M347" s="78"/>
      <c r="N347" s="78"/>
      <c r="O347" s="83"/>
      <c r="P347" s="86"/>
      <c r="Q347" s="65" t="s">
        <v>397</v>
      </c>
      <c r="R347" s="62"/>
      <c r="S347" s="37"/>
      <c r="T347" s="44" t="str">
        <f t="shared" si="24"/>
        <v/>
      </c>
      <c r="U347" s="37"/>
      <c r="V347" s="39" t="str">
        <f t="shared" si="21"/>
        <v/>
      </c>
      <c r="W347" s="40" t="str">
        <f t="shared" si="22"/>
        <v/>
      </c>
      <c r="X347" s="41" t="str">
        <f t="shared" si="23"/>
        <v/>
      </c>
      <c r="Y347" s="42"/>
      <c r="Z347" s="42"/>
      <c r="AA347" s="42"/>
      <c r="AB347" s="42"/>
      <c r="AC347" s="42"/>
      <c r="AD347" s="43"/>
    </row>
    <row r="348" spans="2:30" ht="21.95" customHeight="1">
      <c r="B348" s="89"/>
      <c r="C348" s="78"/>
      <c r="D348" s="78"/>
      <c r="E348" s="36"/>
      <c r="F348" s="91"/>
      <c r="G348" s="83"/>
      <c r="H348" s="91"/>
      <c r="I348" s="83"/>
      <c r="J348" s="78"/>
      <c r="K348" s="83"/>
      <c r="L348" s="78"/>
      <c r="M348" s="78"/>
      <c r="N348" s="78"/>
      <c r="O348" s="83"/>
      <c r="P348" s="86"/>
      <c r="Q348" s="65" t="s">
        <v>398</v>
      </c>
      <c r="R348" s="62"/>
      <c r="S348" s="37"/>
      <c r="T348" s="44" t="str">
        <f t="shared" si="24"/>
        <v/>
      </c>
      <c r="U348" s="37"/>
      <c r="V348" s="39" t="str">
        <f t="shared" si="21"/>
        <v/>
      </c>
      <c r="W348" s="40" t="str">
        <f t="shared" si="22"/>
        <v/>
      </c>
      <c r="X348" s="41" t="str">
        <f t="shared" si="23"/>
        <v/>
      </c>
      <c r="Y348" s="42"/>
      <c r="Z348" s="42"/>
      <c r="AA348" s="42"/>
      <c r="AB348" s="42"/>
      <c r="AC348" s="42"/>
      <c r="AD348" s="43"/>
    </row>
    <row r="349" spans="2:30" ht="21.95" customHeight="1">
      <c r="B349" s="89"/>
      <c r="C349" s="78"/>
      <c r="D349" s="78"/>
      <c r="E349" s="36"/>
      <c r="F349" s="91"/>
      <c r="G349" s="83"/>
      <c r="H349" s="91"/>
      <c r="I349" s="83"/>
      <c r="J349" s="78"/>
      <c r="K349" s="83"/>
      <c r="L349" s="78"/>
      <c r="M349" s="78"/>
      <c r="N349" s="78"/>
      <c r="O349" s="83"/>
      <c r="P349" s="86"/>
      <c r="Q349" s="65" t="s">
        <v>399</v>
      </c>
      <c r="R349" s="62"/>
      <c r="S349" s="37"/>
      <c r="T349" s="44" t="str">
        <f t="shared" si="24"/>
        <v/>
      </c>
      <c r="U349" s="37"/>
      <c r="V349" s="39" t="str">
        <f t="shared" si="21"/>
        <v/>
      </c>
      <c r="W349" s="40" t="str">
        <f t="shared" si="22"/>
        <v/>
      </c>
      <c r="X349" s="41" t="str">
        <f t="shared" si="23"/>
        <v/>
      </c>
      <c r="Y349" s="42"/>
      <c r="Z349" s="42"/>
      <c r="AA349" s="42"/>
      <c r="AB349" s="42"/>
      <c r="AC349" s="42"/>
      <c r="AD349" s="43"/>
    </row>
    <row r="350" spans="2:30" ht="21.95" customHeight="1">
      <c r="B350" s="90"/>
      <c r="C350" s="79"/>
      <c r="D350" s="79"/>
      <c r="E350" s="36"/>
      <c r="F350" s="92"/>
      <c r="G350" s="84"/>
      <c r="H350" s="92"/>
      <c r="I350" s="84"/>
      <c r="J350" s="79"/>
      <c r="K350" s="84"/>
      <c r="L350" s="79"/>
      <c r="M350" s="79"/>
      <c r="N350" s="79"/>
      <c r="O350" s="84"/>
      <c r="P350" s="87"/>
      <c r="Q350" s="65" t="s">
        <v>400</v>
      </c>
      <c r="R350" s="62"/>
      <c r="S350" s="37"/>
      <c r="T350" s="37" t="str">
        <f t="shared" si="24"/>
        <v/>
      </c>
      <c r="U350" s="37"/>
      <c r="V350" s="37" t="str">
        <f t="shared" si="21"/>
        <v/>
      </c>
      <c r="W350" s="37" t="str">
        <f t="shared" si="22"/>
        <v/>
      </c>
      <c r="X350" s="37" t="str">
        <f t="shared" si="23"/>
        <v/>
      </c>
      <c r="Y350" s="57"/>
      <c r="Z350" s="57"/>
      <c r="AA350" s="57"/>
      <c r="AB350" s="42"/>
      <c r="AC350" s="42"/>
      <c r="AD350" s="43"/>
    </row>
    <row r="351" spans="2:30" ht="21.95" customHeight="1">
      <c r="B351" s="89" t="s">
        <v>855</v>
      </c>
      <c r="C351" s="77" t="str">
        <f>IF(F351="Sea level rise and storm surge","SL",IF(F351="Increased flooding","FL",IF(F351="Increased rainfall variability","RV",IF(F351="Increased average temperature","AT",IF(F351="Increase in hot days","HD",IF(F351="Increased fire risk","FR",IF(F351="Increased atmospheric CO2","AC","")))))))</f>
        <v/>
      </c>
      <c r="D351" s="77">
        <v>70</v>
      </c>
      <c r="E351" s="36"/>
      <c r="F351" s="94"/>
      <c r="G351" s="95"/>
      <c r="H351" s="94"/>
      <c r="I351" s="95"/>
      <c r="J351" s="77" t="str">
        <f>IF(I351="Almost Certain",5,IF(I351="likely",4,IF(I351="Possible",3,IF(I351="Unlikely",2,IF(I351="rare",1,"")))))</f>
        <v/>
      </c>
      <c r="K351" s="95"/>
      <c r="L351" s="77" t="str">
        <f>IF(K351="Catastrophic",5,IF(K351="Major",4,IF(K351="Moderate",3,IF(K351="Minor",2,IF(K351="Insignificant",1,"")))))</f>
        <v/>
      </c>
      <c r="M351" s="77" t="str">
        <f>IF(L351="","",L351+J351)</f>
        <v/>
      </c>
      <c r="N351" s="77" t="str">
        <f>IF(M351="","",IF(M351&lt;5,"Low",IF(AND(M351&gt;4,M351&lt;7),"Moderate",IF(M351=7,"High",IF(M351&gt;7,"Extreme",)))))</f>
        <v/>
      </c>
      <c r="O351" s="83"/>
      <c r="P351" s="88"/>
      <c r="Q351" s="65" t="s">
        <v>401</v>
      </c>
      <c r="R351" s="62"/>
      <c r="S351" s="37"/>
      <c r="T351" s="44" t="str">
        <f t="shared" si="24"/>
        <v/>
      </c>
      <c r="U351" s="37"/>
      <c r="V351" s="39" t="str">
        <f t="shared" si="21"/>
        <v/>
      </c>
      <c r="W351" s="40" t="str">
        <f t="shared" si="22"/>
        <v/>
      </c>
      <c r="X351" s="41" t="str">
        <f t="shared" si="23"/>
        <v/>
      </c>
      <c r="Y351" s="42"/>
      <c r="Z351" s="42"/>
      <c r="AA351" s="42"/>
      <c r="AB351" s="42"/>
      <c r="AC351" s="42"/>
      <c r="AD351" s="43"/>
    </row>
    <row r="352" spans="2:30" ht="21.95" customHeight="1">
      <c r="B352" s="89"/>
      <c r="C352" s="78"/>
      <c r="D352" s="78"/>
      <c r="E352" s="36"/>
      <c r="F352" s="91"/>
      <c r="G352" s="83"/>
      <c r="H352" s="91"/>
      <c r="I352" s="83"/>
      <c r="J352" s="78"/>
      <c r="K352" s="83"/>
      <c r="L352" s="78"/>
      <c r="M352" s="78"/>
      <c r="N352" s="78"/>
      <c r="O352" s="83"/>
      <c r="P352" s="86"/>
      <c r="Q352" s="65" t="s">
        <v>402</v>
      </c>
      <c r="R352" s="62"/>
      <c r="S352" s="37"/>
      <c r="T352" s="44" t="str">
        <f t="shared" si="24"/>
        <v/>
      </c>
      <c r="U352" s="37"/>
      <c r="V352" s="39" t="str">
        <f t="shared" si="21"/>
        <v/>
      </c>
      <c r="W352" s="40" t="str">
        <f t="shared" si="22"/>
        <v/>
      </c>
      <c r="X352" s="41" t="str">
        <f t="shared" si="23"/>
        <v/>
      </c>
      <c r="Y352" s="42"/>
      <c r="Z352" s="42"/>
      <c r="AA352" s="42"/>
      <c r="AB352" s="42"/>
      <c r="AC352" s="42"/>
      <c r="AD352" s="43"/>
    </row>
    <row r="353" spans="2:30" ht="21.95" customHeight="1">
      <c r="B353" s="89"/>
      <c r="C353" s="78"/>
      <c r="D353" s="78"/>
      <c r="E353" s="36"/>
      <c r="F353" s="91"/>
      <c r="G353" s="83"/>
      <c r="H353" s="91"/>
      <c r="I353" s="83"/>
      <c r="J353" s="78"/>
      <c r="K353" s="83"/>
      <c r="L353" s="78"/>
      <c r="M353" s="78"/>
      <c r="N353" s="78"/>
      <c r="O353" s="83"/>
      <c r="P353" s="86"/>
      <c r="Q353" s="65" t="s">
        <v>403</v>
      </c>
      <c r="R353" s="62"/>
      <c r="S353" s="37"/>
      <c r="T353" s="44" t="str">
        <f t="shared" si="24"/>
        <v/>
      </c>
      <c r="U353" s="37"/>
      <c r="V353" s="39" t="str">
        <f t="shared" si="21"/>
        <v/>
      </c>
      <c r="W353" s="40" t="str">
        <f t="shared" si="22"/>
        <v/>
      </c>
      <c r="X353" s="41" t="str">
        <f t="shared" si="23"/>
        <v/>
      </c>
      <c r="Y353" s="42"/>
      <c r="Z353" s="42"/>
      <c r="AA353" s="42"/>
      <c r="AB353" s="42"/>
      <c r="AC353" s="42"/>
      <c r="AD353" s="43"/>
    </row>
    <row r="354" spans="2:30" ht="21.95" customHeight="1">
      <c r="B354" s="89"/>
      <c r="C354" s="78"/>
      <c r="D354" s="78"/>
      <c r="E354" s="36"/>
      <c r="F354" s="91"/>
      <c r="G354" s="83"/>
      <c r="H354" s="91"/>
      <c r="I354" s="83"/>
      <c r="J354" s="78"/>
      <c r="K354" s="83"/>
      <c r="L354" s="78"/>
      <c r="M354" s="78"/>
      <c r="N354" s="78"/>
      <c r="O354" s="83"/>
      <c r="P354" s="86"/>
      <c r="Q354" s="65" t="s">
        <v>404</v>
      </c>
      <c r="R354" s="62"/>
      <c r="S354" s="37"/>
      <c r="T354" s="44" t="str">
        <f t="shared" si="24"/>
        <v/>
      </c>
      <c r="U354" s="37"/>
      <c r="V354" s="39" t="str">
        <f t="shared" si="21"/>
        <v/>
      </c>
      <c r="W354" s="40" t="str">
        <f t="shared" si="22"/>
        <v/>
      </c>
      <c r="X354" s="41" t="str">
        <f t="shared" si="23"/>
        <v/>
      </c>
      <c r="Y354" s="42"/>
      <c r="Z354" s="42"/>
      <c r="AA354" s="42"/>
      <c r="AB354" s="42"/>
      <c r="AC354" s="42"/>
      <c r="AD354" s="43"/>
    </row>
    <row r="355" spans="2:30" ht="21.95" customHeight="1">
      <c r="B355" s="90"/>
      <c r="C355" s="79"/>
      <c r="D355" s="79"/>
      <c r="E355" s="36"/>
      <c r="F355" s="92"/>
      <c r="G355" s="84"/>
      <c r="H355" s="92"/>
      <c r="I355" s="84"/>
      <c r="J355" s="79"/>
      <c r="K355" s="84"/>
      <c r="L355" s="79"/>
      <c r="M355" s="79"/>
      <c r="N355" s="79"/>
      <c r="O355" s="84"/>
      <c r="P355" s="87"/>
      <c r="Q355" s="65" t="s">
        <v>405</v>
      </c>
      <c r="R355" s="62"/>
      <c r="S355" s="37"/>
      <c r="T355" s="44" t="str">
        <f t="shared" si="24"/>
        <v/>
      </c>
      <c r="U355" s="37"/>
      <c r="V355" s="39" t="str">
        <f t="shared" si="21"/>
        <v/>
      </c>
      <c r="W355" s="40" t="str">
        <f t="shared" si="22"/>
        <v/>
      </c>
      <c r="X355" s="41" t="str">
        <f t="shared" si="23"/>
        <v/>
      </c>
      <c r="Y355" s="42"/>
      <c r="Z355" s="42"/>
      <c r="AA355" s="42"/>
      <c r="AB355" s="42"/>
      <c r="AC355" s="42"/>
      <c r="AD355" s="43"/>
    </row>
    <row r="356" spans="2:30" ht="21.95" customHeight="1">
      <c r="B356" s="89" t="s">
        <v>856</v>
      </c>
      <c r="C356" s="77" t="str">
        <f>IF(F356="Sea level rise and storm surge","SL",IF(F356="Increased flooding","FL",IF(F356="Increased rainfall variability","RV",IF(F356="Increased average temperature","AT",IF(F356="Increase in hot days","HD",IF(F356="Increased fire risk","FR",IF(F356="Increased atmospheric CO2","AC","")))))))</f>
        <v/>
      </c>
      <c r="D356" s="77">
        <v>71</v>
      </c>
      <c r="E356" s="36"/>
      <c r="F356" s="94"/>
      <c r="G356" s="95"/>
      <c r="H356" s="94"/>
      <c r="I356" s="95"/>
      <c r="J356" s="77" t="str">
        <f>IF(I356="Almost Certain",5,IF(I356="likely",4,IF(I356="Possible",3,IF(I356="Unlikely",2,IF(I356="rare",1,"")))))</f>
        <v/>
      </c>
      <c r="K356" s="95"/>
      <c r="L356" s="77" t="str">
        <f>IF(K356="Catastrophic",5,IF(K356="Major",4,IF(K356="Moderate",3,IF(K356="Minor",2,IF(K356="Insignificant",1,"")))))</f>
        <v/>
      </c>
      <c r="M356" s="77" t="str">
        <f>IF(L356="","",L356+J356)</f>
        <v/>
      </c>
      <c r="N356" s="77" t="str">
        <f>IF(M356="","",IF(M356&lt;5,"Low",IF(AND(M356&gt;4,M356&lt;7),"Moderate",IF(M356=7,"High",IF(M356&gt;7,"Extreme",)))))</f>
        <v/>
      </c>
      <c r="O356" s="83"/>
      <c r="P356" s="88"/>
      <c r="Q356" s="65" t="s">
        <v>406</v>
      </c>
      <c r="R356" s="62"/>
      <c r="S356" s="37"/>
      <c r="T356" s="44" t="str">
        <f t="shared" si="24"/>
        <v/>
      </c>
      <c r="U356" s="37"/>
      <c r="V356" s="39" t="str">
        <f t="shared" si="21"/>
        <v/>
      </c>
      <c r="W356" s="40" t="str">
        <f t="shared" si="22"/>
        <v/>
      </c>
      <c r="X356" s="41" t="str">
        <f t="shared" si="23"/>
        <v/>
      </c>
      <c r="Y356" s="42"/>
      <c r="Z356" s="42"/>
      <c r="AA356" s="42"/>
      <c r="AB356" s="42"/>
      <c r="AC356" s="42"/>
      <c r="AD356" s="43"/>
    </row>
    <row r="357" spans="2:30" ht="21.95" customHeight="1">
      <c r="B357" s="89"/>
      <c r="C357" s="78"/>
      <c r="D357" s="78"/>
      <c r="E357" s="36"/>
      <c r="F357" s="91"/>
      <c r="G357" s="83"/>
      <c r="H357" s="91"/>
      <c r="I357" s="83"/>
      <c r="J357" s="78"/>
      <c r="K357" s="83"/>
      <c r="L357" s="78"/>
      <c r="M357" s="78"/>
      <c r="N357" s="78"/>
      <c r="O357" s="83"/>
      <c r="P357" s="86"/>
      <c r="Q357" s="65" t="s">
        <v>407</v>
      </c>
      <c r="R357" s="62"/>
      <c r="S357" s="37"/>
      <c r="T357" s="44" t="str">
        <f t="shared" si="24"/>
        <v/>
      </c>
      <c r="U357" s="37"/>
      <c r="V357" s="39" t="str">
        <f t="shared" si="21"/>
        <v/>
      </c>
      <c r="W357" s="40" t="str">
        <f t="shared" si="22"/>
        <v/>
      </c>
      <c r="X357" s="41" t="str">
        <f t="shared" si="23"/>
        <v/>
      </c>
      <c r="Y357" s="42"/>
      <c r="Z357" s="42"/>
      <c r="AA357" s="42"/>
      <c r="AB357" s="42"/>
      <c r="AC357" s="42"/>
      <c r="AD357" s="43"/>
    </row>
    <row r="358" spans="2:30" ht="21.95" customHeight="1">
      <c r="B358" s="89"/>
      <c r="C358" s="78"/>
      <c r="D358" s="78"/>
      <c r="E358" s="36"/>
      <c r="F358" s="91"/>
      <c r="G358" s="83"/>
      <c r="H358" s="91"/>
      <c r="I358" s="83"/>
      <c r="J358" s="78"/>
      <c r="K358" s="83"/>
      <c r="L358" s="78"/>
      <c r="M358" s="78"/>
      <c r="N358" s="78"/>
      <c r="O358" s="83"/>
      <c r="P358" s="86"/>
      <c r="Q358" s="65" t="s">
        <v>408</v>
      </c>
      <c r="R358" s="62"/>
      <c r="S358" s="37"/>
      <c r="T358" s="44" t="str">
        <f t="shared" si="24"/>
        <v/>
      </c>
      <c r="U358" s="37"/>
      <c r="V358" s="39" t="str">
        <f t="shared" si="21"/>
        <v/>
      </c>
      <c r="W358" s="40" t="str">
        <f t="shared" si="22"/>
        <v/>
      </c>
      <c r="X358" s="41" t="str">
        <f t="shared" si="23"/>
        <v/>
      </c>
      <c r="Y358" s="42"/>
      <c r="Z358" s="42"/>
      <c r="AA358" s="42"/>
      <c r="AB358" s="42"/>
      <c r="AC358" s="42"/>
      <c r="AD358" s="43"/>
    </row>
    <row r="359" spans="2:30" ht="21.95" customHeight="1">
      <c r="B359" s="89"/>
      <c r="C359" s="78"/>
      <c r="D359" s="78"/>
      <c r="E359" s="36"/>
      <c r="F359" s="91"/>
      <c r="G359" s="83"/>
      <c r="H359" s="91"/>
      <c r="I359" s="83"/>
      <c r="J359" s="78"/>
      <c r="K359" s="83"/>
      <c r="L359" s="78"/>
      <c r="M359" s="78"/>
      <c r="N359" s="78"/>
      <c r="O359" s="83"/>
      <c r="P359" s="86"/>
      <c r="Q359" s="65" t="s">
        <v>409</v>
      </c>
      <c r="R359" s="62"/>
      <c r="S359" s="37"/>
      <c r="T359" s="44" t="str">
        <f t="shared" si="24"/>
        <v/>
      </c>
      <c r="U359" s="37"/>
      <c r="V359" s="39" t="str">
        <f t="shared" si="21"/>
        <v/>
      </c>
      <c r="W359" s="40" t="str">
        <f t="shared" si="22"/>
        <v/>
      </c>
      <c r="X359" s="41" t="str">
        <f t="shared" si="23"/>
        <v/>
      </c>
      <c r="Y359" s="42"/>
      <c r="Z359" s="42"/>
      <c r="AA359" s="42"/>
      <c r="AB359" s="42"/>
      <c r="AC359" s="42"/>
      <c r="AD359" s="43"/>
    </row>
    <row r="360" spans="2:30" ht="21.95" customHeight="1">
      <c r="B360" s="90"/>
      <c r="C360" s="79"/>
      <c r="D360" s="79"/>
      <c r="E360" s="36"/>
      <c r="F360" s="92"/>
      <c r="G360" s="84"/>
      <c r="H360" s="92"/>
      <c r="I360" s="84"/>
      <c r="J360" s="79"/>
      <c r="K360" s="84"/>
      <c r="L360" s="79"/>
      <c r="M360" s="79"/>
      <c r="N360" s="79"/>
      <c r="O360" s="84"/>
      <c r="P360" s="87"/>
      <c r="Q360" s="65" t="s">
        <v>410</v>
      </c>
      <c r="R360" s="62"/>
      <c r="S360" s="37"/>
      <c r="T360" s="37" t="str">
        <f t="shared" si="24"/>
        <v/>
      </c>
      <c r="U360" s="37"/>
      <c r="V360" s="37" t="str">
        <f t="shared" si="21"/>
        <v/>
      </c>
      <c r="W360" s="37" t="str">
        <f t="shared" si="22"/>
        <v/>
      </c>
      <c r="X360" s="37" t="str">
        <f t="shared" si="23"/>
        <v/>
      </c>
      <c r="Y360" s="57"/>
      <c r="Z360" s="57"/>
      <c r="AA360" s="57"/>
      <c r="AB360" s="42"/>
      <c r="AC360" s="42"/>
      <c r="AD360" s="43"/>
    </row>
    <row r="361" spans="2:30" ht="21.95" customHeight="1">
      <c r="B361" s="89" t="s">
        <v>857</v>
      </c>
      <c r="C361" s="77" t="str">
        <f>IF(F361="Sea level rise and storm surge","SL",IF(F361="Increased flooding","FL",IF(F361="Increased rainfall variability","RV",IF(F361="Increased average temperature","AT",IF(F361="Increase in hot days","HD",IF(F361="Increased fire risk","FR",IF(F361="Increased atmospheric CO2","AC","")))))))</f>
        <v/>
      </c>
      <c r="D361" s="77">
        <v>72</v>
      </c>
      <c r="E361" s="36"/>
      <c r="F361" s="94"/>
      <c r="G361" s="95"/>
      <c r="H361" s="94"/>
      <c r="I361" s="95"/>
      <c r="J361" s="77" t="str">
        <f>IF(I361="Almost Certain",5,IF(I361="likely",4,IF(I361="Possible",3,IF(I361="Unlikely",2,IF(I361="rare",1,"")))))</f>
        <v/>
      </c>
      <c r="K361" s="95"/>
      <c r="L361" s="77" t="str">
        <f>IF(K361="Catastrophic",5,IF(K361="Major",4,IF(K361="Moderate",3,IF(K361="Minor",2,IF(K361="Insignificant",1,"")))))</f>
        <v/>
      </c>
      <c r="M361" s="77" t="str">
        <f>IF(L361="","",L361+J361)</f>
        <v/>
      </c>
      <c r="N361" s="77" t="str">
        <f>IF(M361="","",IF(M361&lt;5,"Low",IF(AND(M361&gt;4,M361&lt;7),"Moderate",IF(M361=7,"High",IF(M361&gt;7,"Extreme",)))))</f>
        <v/>
      </c>
      <c r="O361" s="83"/>
      <c r="P361" s="88"/>
      <c r="Q361" s="65" t="s">
        <v>411</v>
      </c>
      <c r="R361" s="62"/>
      <c r="S361" s="37"/>
      <c r="T361" s="44" t="str">
        <f t="shared" si="24"/>
        <v/>
      </c>
      <c r="U361" s="37"/>
      <c r="V361" s="39" t="str">
        <f t="shared" si="21"/>
        <v/>
      </c>
      <c r="W361" s="40" t="str">
        <f t="shared" si="22"/>
        <v/>
      </c>
      <c r="X361" s="41" t="str">
        <f t="shared" si="23"/>
        <v/>
      </c>
      <c r="Y361" s="42"/>
      <c r="Z361" s="42"/>
      <c r="AA361" s="42"/>
      <c r="AB361" s="42"/>
      <c r="AC361" s="42"/>
      <c r="AD361" s="43"/>
    </row>
    <row r="362" spans="2:30" ht="21.95" customHeight="1">
      <c r="B362" s="89"/>
      <c r="C362" s="78"/>
      <c r="D362" s="78"/>
      <c r="E362" s="36"/>
      <c r="F362" s="91"/>
      <c r="G362" s="83"/>
      <c r="H362" s="91"/>
      <c r="I362" s="83"/>
      <c r="J362" s="78"/>
      <c r="K362" s="83"/>
      <c r="L362" s="78"/>
      <c r="M362" s="78"/>
      <c r="N362" s="78"/>
      <c r="O362" s="83"/>
      <c r="P362" s="86"/>
      <c r="Q362" s="65" t="s">
        <v>412</v>
      </c>
      <c r="R362" s="62"/>
      <c r="S362" s="37"/>
      <c r="T362" s="44" t="str">
        <f t="shared" si="24"/>
        <v/>
      </c>
      <c r="U362" s="37"/>
      <c r="V362" s="39" t="str">
        <f t="shared" si="21"/>
        <v/>
      </c>
      <c r="W362" s="40" t="str">
        <f t="shared" si="22"/>
        <v/>
      </c>
      <c r="X362" s="41" t="str">
        <f t="shared" si="23"/>
        <v/>
      </c>
      <c r="Y362" s="42"/>
      <c r="Z362" s="42"/>
      <c r="AA362" s="42"/>
      <c r="AB362" s="42"/>
      <c r="AC362" s="42"/>
      <c r="AD362" s="43"/>
    </row>
    <row r="363" spans="2:30" ht="21.95" customHeight="1">
      <c r="B363" s="89"/>
      <c r="C363" s="78"/>
      <c r="D363" s="78"/>
      <c r="E363" s="36"/>
      <c r="F363" s="91"/>
      <c r="G363" s="83"/>
      <c r="H363" s="91"/>
      <c r="I363" s="83"/>
      <c r="J363" s="78"/>
      <c r="K363" s="83"/>
      <c r="L363" s="78"/>
      <c r="M363" s="78"/>
      <c r="N363" s="78"/>
      <c r="O363" s="83"/>
      <c r="P363" s="86"/>
      <c r="Q363" s="65" t="s">
        <v>413</v>
      </c>
      <c r="R363" s="62"/>
      <c r="S363" s="37"/>
      <c r="T363" s="44" t="str">
        <f t="shared" si="24"/>
        <v/>
      </c>
      <c r="U363" s="37"/>
      <c r="V363" s="39" t="str">
        <f t="shared" si="21"/>
        <v/>
      </c>
      <c r="W363" s="40" t="str">
        <f t="shared" si="22"/>
        <v/>
      </c>
      <c r="X363" s="41" t="str">
        <f t="shared" si="23"/>
        <v/>
      </c>
      <c r="Y363" s="42"/>
      <c r="Z363" s="42"/>
      <c r="AA363" s="42"/>
      <c r="AB363" s="42"/>
      <c r="AC363" s="42"/>
      <c r="AD363" s="43"/>
    </row>
    <row r="364" spans="2:30" ht="21.95" customHeight="1">
      <c r="B364" s="89"/>
      <c r="C364" s="78"/>
      <c r="D364" s="78"/>
      <c r="E364" s="36"/>
      <c r="F364" s="91"/>
      <c r="G364" s="83"/>
      <c r="H364" s="91"/>
      <c r="I364" s="83"/>
      <c r="J364" s="78"/>
      <c r="K364" s="83"/>
      <c r="L364" s="78"/>
      <c r="M364" s="78"/>
      <c r="N364" s="78"/>
      <c r="O364" s="83"/>
      <c r="P364" s="86"/>
      <c r="Q364" s="65" t="s">
        <v>414</v>
      </c>
      <c r="R364" s="62"/>
      <c r="S364" s="37"/>
      <c r="T364" s="44" t="str">
        <f t="shared" si="24"/>
        <v/>
      </c>
      <c r="U364" s="37"/>
      <c r="V364" s="39" t="str">
        <f t="shared" si="21"/>
        <v/>
      </c>
      <c r="W364" s="40" t="str">
        <f t="shared" si="22"/>
        <v/>
      </c>
      <c r="X364" s="41" t="str">
        <f t="shared" si="23"/>
        <v/>
      </c>
      <c r="Y364" s="42"/>
      <c r="Z364" s="42"/>
      <c r="AA364" s="42"/>
      <c r="AB364" s="42"/>
      <c r="AC364" s="42"/>
      <c r="AD364" s="43"/>
    </row>
    <row r="365" spans="2:30" ht="21.95" customHeight="1">
      <c r="B365" s="90"/>
      <c r="C365" s="79"/>
      <c r="D365" s="79"/>
      <c r="E365" s="36"/>
      <c r="F365" s="92"/>
      <c r="G365" s="84"/>
      <c r="H365" s="92"/>
      <c r="I365" s="84"/>
      <c r="J365" s="79"/>
      <c r="K365" s="84"/>
      <c r="L365" s="79"/>
      <c r="M365" s="79"/>
      <c r="N365" s="79"/>
      <c r="O365" s="84"/>
      <c r="P365" s="87"/>
      <c r="Q365" s="65" t="s">
        <v>415</v>
      </c>
      <c r="R365" s="62"/>
      <c r="S365" s="37"/>
      <c r="T365" s="44" t="str">
        <f t="shared" si="24"/>
        <v/>
      </c>
      <c r="U365" s="37"/>
      <c r="V365" s="39" t="str">
        <f t="shared" si="21"/>
        <v/>
      </c>
      <c r="W365" s="40" t="str">
        <f t="shared" si="22"/>
        <v/>
      </c>
      <c r="X365" s="41" t="str">
        <f t="shared" si="23"/>
        <v/>
      </c>
      <c r="Y365" s="42"/>
      <c r="Z365" s="42"/>
      <c r="AA365" s="42"/>
      <c r="AB365" s="42"/>
      <c r="AC365" s="42"/>
      <c r="AD365" s="43"/>
    </row>
    <row r="366" spans="2:30" ht="21.95" customHeight="1">
      <c r="B366" s="89" t="s">
        <v>858</v>
      </c>
      <c r="C366" s="77" t="str">
        <f>IF(F366="Sea level rise and storm surge","SL",IF(F366="Increased flooding","FL",IF(F366="Increased rainfall variability","RV",IF(F366="Increased average temperature","AT",IF(F366="Increase in hot days","HD",IF(F366="Increased fire risk","FR",IF(F366="Increased atmospheric CO2","AC","")))))))</f>
        <v/>
      </c>
      <c r="D366" s="77">
        <v>73</v>
      </c>
      <c r="E366" s="36"/>
      <c r="F366" s="94"/>
      <c r="G366" s="95"/>
      <c r="H366" s="94"/>
      <c r="I366" s="95"/>
      <c r="J366" s="77" t="str">
        <f>IF(I366="Almost Certain",5,IF(I366="likely",4,IF(I366="Possible",3,IF(I366="Unlikely",2,IF(I366="rare",1,"")))))</f>
        <v/>
      </c>
      <c r="K366" s="95"/>
      <c r="L366" s="77" t="str">
        <f>IF(K366="Catastrophic",5,IF(K366="Major",4,IF(K366="Moderate",3,IF(K366="Minor",2,IF(K366="Insignificant",1,"")))))</f>
        <v/>
      </c>
      <c r="M366" s="77" t="str">
        <f>IF(L366="","",L366+J366)</f>
        <v/>
      </c>
      <c r="N366" s="77" t="str">
        <f>IF(M366="","",IF(M366&lt;5,"Low",IF(AND(M366&gt;4,M366&lt;7),"Moderate",IF(M366=7,"High",IF(M366&gt;7,"Extreme",)))))</f>
        <v/>
      </c>
      <c r="O366" s="83"/>
      <c r="P366" s="88"/>
      <c r="Q366" s="65" t="s">
        <v>416</v>
      </c>
      <c r="R366" s="62"/>
      <c r="S366" s="37"/>
      <c r="T366" s="44" t="str">
        <f t="shared" si="24"/>
        <v/>
      </c>
      <c r="U366" s="37"/>
      <c r="V366" s="39" t="str">
        <f t="shared" si="21"/>
        <v/>
      </c>
      <c r="W366" s="40" t="str">
        <f t="shared" si="22"/>
        <v/>
      </c>
      <c r="X366" s="41" t="str">
        <f t="shared" si="23"/>
        <v/>
      </c>
      <c r="Y366" s="42"/>
      <c r="Z366" s="42"/>
      <c r="AA366" s="42"/>
      <c r="AB366" s="42"/>
      <c r="AC366" s="42"/>
      <c r="AD366" s="43"/>
    </row>
    <row r="367" spans="2:30" ht="21.95" customHeight="1">
      <c r="B367" s="89"/>
      <c r="C367" s="78"/>
      <c r="D367" s="78"/>
      <c r="E367" s="36"/>
      <c r="F367" s="91"/>
      <c r="G367" s="83"/>
      <c r="H367" s="91"/>
      <c r="I367" s="83"/>
      <c r="J367" s="78"/>
      <c r="K367" s="83"/>
      <c r="L367" s="78"/>
      <c r="M367" s="78"/>
      <c r="N367" s="78"/>
      <c r="O367" s="83"/>
      <c r="P367" s="86"/>
      <c r="Q367" s="65" t="s">
        <v>417</v>
      </c>
      <c r="R367" s="62"/>
      <c r="S367" s="37"/>
      <c r="T367" s="44" t="str">
        <f t="shared" si="24"/>
        <v/>
      </c>
      <c r="U367" s="37"/>
      <c r="V367" s="39" t="str">
        <f t="shared" si="21"/>
        <v/>
      </c>
      <c r="W367" s="40" t="str">
        <f t="shared" si="22"/>
        <v/>
      </c>
      <c r="X367" s="41" t="str">
        <f t="shared" si="23"/>
        <v/>
      </c>
      <c r="Y367" s="42"/>
      <c r="Z367" s="42"/>
      <c r="AA367" s="42"/>
      <c r="AB367" s="42"/>
      <c r="AC367" s="42"/>
      <c r="AD367" s="43"/>
    </row>
    <row r="368" spans="2:30" ht="21.95" customHeight="1">
      <c r="B368" s="89"/>
      <c r="C368" s="78"/>
      <c r="D368" s="78"/>
      <c r="E368" s="36"/>
      <c r="F368" s="91"/>
      <c r="G368" s="83"/>
      <c r="H368" s="91"/>
      <c r="I368" s="83"/>
      <c r="J368" s="78"/>
      <c r="K368" s="83"/>
      <c r="L368" s="78"/>
      <c r="M368" s="78"/>
      <c r="N368" s="78"/>
      <c r="O368" s="83"/>
      <c r="P368" s="86"/>
      <c r="Q368" s="65" t="s">
        <v>418</v>
      </c>
      <c r="R368" s="62"/>
      <c r="S368" s="37"/>
      <c r="T368" s="44" t="str">
        <f t="shared" si="24"/>
        <v/>
      </c>
      <c r="U368" s="37"/>
      <c r="V368" s="39" t="str">
        <f t="shared" si="21"/>
        <v/>
      </c>
      <c r="W368" s="40" t="str">
        <f t="shared" si="22"/>
        <v/>
      </c>
      <c r="X368" s="41" t="str">
        <f t="shared" si="23"/>
        <v/>
      </c>
      <c r="Y368" s="42"/>
      <c r="Z368" s="42"/>
      <c r="AA368" s="42"/>
      <c r="AB368" s="42"/>
      <c r="AC368" s="42"/>
      <c r="AD368" s="43"/>
    </row>
    <row r="369" spans="2:30" ht="21.95" customHeight="1">
      <c r="B369" s="89"/>
      <c r="C369" s="78"/>
      <c r="D369" s="78"/>
      <c r="E369" s="36"/>
      <c r="F369" s="91"/>
      <c r="G369" s="83"/>
      <c r="H369" s="91"/>
      <c r="I369" s="83"/>
      <c r="J369" s="78"/>
      <c r="K369" s="83"/>
      <c r="L369" s="78"/>
      <c r="M369" s="78"/>
      <c r="N369" s="78"/>
      <c r="O369" s="83"/>
      <c r="P369" s="86"/>
      <c r="Q369" s="65" t="s">
        <v>419</v>
      </c>
      <c r="R369" s="62"/>
      <c r="S369" s="37"/>
      <c r="T369" s="44" t="str">
        <f t="shared" si="24"/>
        <v/>
      </c>
      <c r="U369" s="37"/>
      <c r="V369" s="39" t="str">
        <f t="shared" si="21"/>
        <v/>
      </c>
      <c r="W369" s="40" t="str">
        <f t="shared" si="22"/>
        <v/>
      </c>
      <c r="X369" s="41" t="str">
        <f t="shared" si="23"/>
        <v/>
      </c>
      <c r="Y369" s="42"/>
      <c r="Z369" s="42"/>
      <c r="AA369" s="42"/>
      <c r="AB369" s="42"/>
      <c r="AC369" s="42"/>
      <c r="AD369" s="43"/>
    </row>
    <row r="370" spans="2:30" ht="21.95" customHeight="1">
      <c r="B370" s="90"/>
      <c r="C370" s="79"/>
      <c r="D370" s="79"/>
      <c r="E370" s="36"/>
      <c r="F370" s="92"/>
      <c r="G370" s="84"/>
      <c r="H370" s="92"/>
      <c r="I370" s="84"/>
      <c r="J370" s="79"/>
      <c r="K370" s="84"/>
      <c r="L370" s="79"/>
      <c r="M370" s="79"/>
      <c r="N370" s="79"/>
      <c r="O370" s="84"/>
      <c r="P370" s="87"/>
      <c r="Q370" s="65" t="s">
        <v>420</v>
      </c>
      <c r="R370" s="62"/>
      <c r="S370" s="37"/>
      <c r="T370" s="37" t="str">
        <f t="shared" si="24"/>
        <v/>
      </c>
      <c r="U370" s="37"/>
      <c r="V370" s="37" t="str">
        <f t="shared" si="21"/>
        <v/>
      </c>
      <c r="W370" s="37" t="str">
        <f t="shared" si="22"/>
        <v/>
      </c>
      <c r="X370" s="37" t="str">
        <f t="shared" si="23"/>
        <v/>
      </c>
      <c r="Y370" s="57"/>
      <c r="Z370" s="57"/>
      <c r="AA370" s="57"/>
      <c r="AB370" s="42"/>
      <c r="AC370" s="42"/>
      <c r="AD370" s="43"/>
    </row>
    <row r="371" spans="2:30" ht="21.95" customHeight="1">
      <c r="B371" s="89" t="s">
        <v>859</v>
      </c>
      <c r="C371" s="77" t="str">
        <f>IF(F371="Sea level rise and storm surge","SL",IF(F371="Increased flooding","FL",IF(F371="Increased rainfall variability","RV",IF(F371="Increased average temperature","AT",IF(F371="Increase in hot days","HD",IF(F371="Increased fire risk","FR",IF(F371="Increased atmospheric CO2","AC","")))))))</f>
        <v/>
      </c>
      <c r="D371" s="77">
        <v>74</v>
      </c>
      <c r="E371" s="36"/>
      <c r="F371" s="94"/>
      <c r="G371" s="95"/>
      <c r="H371" s="94"/>
      <c r="I371" s="95"/>
      <c r="J371" s="77" t="str">
        <f>IF(I371="Almost Certain",5,IF(I371="likely",4,IF(I371="Possible",3,IF(I371="Unlikely",2,IF(I371="rare",1,"")))))</f>
        <v/>
      </c>
      <c r="K371" s="95"/>
      <c r="L371" s="77" t="str">
        <f>IF(K371="Catastrophic",5,IF(K371="Major",4,IF(K371="Moderate",3,IF(K371="Minor",2,IF(K371="Insignificant",1,"")))))</f>
        <v/>
      </c>
      <c r="M371" s="77" t="str">
        <f>IF(L371="","",L371+J371)</f>
        <v/>
      </c>
      <c r="N371" s="77" t="str">
        <f>IF(M371="","",IF(M371&lt;5,"Low",IF(AND(M371&gt;4,M371&lt;7),"Moderate",IF(M371=7,"High",IF(M371&gt;7,"Extreme",)))))</f>
        <v/>
      </c>
      <c r="O371" s="83"/>
      <c r="P371" s="88"/>
      <c r="Q371" s="65" t="s">
        <v>421</v>
      </c>
      <c r="R371" s="62"/>
      <c r="S371" s="37"/>
      <c r="T371" s="44" t="str">
        <f t="shared" si="24"/>
        <v/>
      </c>
      <c r="U371" s="37"/>
      <c r="V371" s="39" t="str">
        <f t="shared" si="21"/>
        <v/>
      </c>
      <c r="W371" s="40" t="str">
        <f t="shared" si="22"/>
        <v/>
      </c>
      <c r="X371" s="41" t="str">
        <f t="shared" si="23"/>
        <v/>
      </c>
      <c r="Y371" s="42"/>
      <c r="Z371" s="42"/>
      <c r="AA371" s="42"/>
      <c r="AB371" s="42"/>
      <c r="AC371" s="42"/>
      <c r="AD371" s="43"/>
    </row>
    <row r="372" spans="2:30" ht="21.95" customHeight="1">
      <c r="B372" s="89"/>
      <c r="C372" s="78"/>
      <c r="D372" s="78"/>
      <c r="E372" s="36"/>
      <c r="F372" s="91"/>
      <c r="G372" s="83"/>
      <c r="H372" s="91"/>
      <c r="I372" s="83"/>
      <c r="J372" s="78"/>
      <c r="K372" s="83"/>
      <c r="L372" s="78"/>
      <c r="M372" s="78"/>
      <c r="N372" s="78"/>
      <c r="O372" s="83"/>
      <c r="P372" s="86"/>
      <c r="Q372" s="65" t="s">
        <v>422</v>
      </c>
      <c r="R372" s="62"/>
      <c r="S372" s="37"/>
      <c r="T372" s="44" t="str">
        <f t="shared" si="24"/>
        <v/>
      </c>
      <c r="U372" s="37"/>
      <c r="V372" s="39" t="str">
        <f t="shared" si="21"/>
        <v/>
      </c>
      <c r="W372" s="40" t="str">
        <f t="shared" si="22"/>
        <v/>
      </c>
      <c r="X372" s="41" t="str">
        <f t="shared" si="23"/>
        <v/>
      </c>
      <c r="Y372" s="42"/>
      <c r="Z372" s="42"/>
      <c r="AA372" s="42"/>
      <c r="AB372" s="42"/>
      <c r="AC372" s="42"/>
      <c r="AD372" s="43"/>
    </row>
    <row r="373" spans="2:30" ht="21.95" customHeight="1">
      <c r="B373" s="89"/>
      <c r="C373" s="78"/>
      <c r="D373" s="78"/>
      <c r="E373" s="36"/>
      <c r="F373" s="91"/>
      <c r="G373" s="83"/>
      <c r="H373" s="91"/>
      <c r="I373" s="83"/>
      <c r="J373" s="78"/>
      <c r="K373" s="83"/>
      <c r="L373" s="78"/>
      <c r="M373" s="78"/>
      <c r="N373" s="78"/>
      <c r="O373" s="83"/>
      <c r="P373" s="86"/>
      <c r="Q373" s="65" t="s">
        <v>423</v>
      </c>
      <c r="R373" s="62"/>
      <c r="S373" s="37"/>
      <c r="T373" s="44" t="str">
        <f t="shared" si="24"/>
        <v/>
      </c>
      <c r="U373" s="37"/>
      <c r="V373" s="39" t="str">
        <f t="shared" si="21"/>
        <v/>
      </c>
      <c r="W373" s="40" t="str">
        <f t="shared" si="22"/>
        <v/>
      </c>
      <c r="X373" s="41" t="str">
        <f t="shared" si="23"/>
        <v/>
      </c>
      <c r="Y373" s="42"/>
      <c r="Z373" s="42"/>
      <c r="AA373" s="42"/>
      <c r="AB373" s="42"/>
      <c r="AC373" s="42"/>
      <c r="AD373" s="43"/>
    </row>
    <row r="374" spans="2:30" ht="21.95" customHeight="1">
      <c r="B374" s="89"/>
      <c r="C374" s="78"/>
      <c r="D374" s="78"/>
      <c r="E374" s="36"/>
      <c r="F374" s="91"/>
      <c r="G374" s="83"/>
      <c r="H374" s="91"/>
      <c r="I374" s="83"/>
      <c r="J374" s="78"/>
      <c r="K374" s="83"/>
      <c r="L374" s="78"/>
      <c r="M374" s="78"/>
      <c r="N374" s="78"/>
      <c r="O374" s="83"/>
      <c r="P374" s="86"/>
      <c r="Q374" s="65" t="s">
        <v>424</v>
      </c>
      <c r="R374" s="62"/>
      <c r="S374" s="37"/>
      <c r="T374" s="44" t="str">
        <f t="shared" si="24"/>
        <v/>
      </c>
      <c r="U374" s="37"/>
      <c r="V374" s="39" t="str">
        <f t="shared" si="21"/>
        <v/>
      </c>
      <c r="W374" s="40" t="str">
        <f t="shared" si="22"/>
        <v/>
      </c>
      <c r="X374" s="41" t="str">
        <f t="shared" si="23"/>
        <v/>
      </c>
      <c r="Y374" s="42"/>
      <c r="Z374" s="42"/>
      <c r="AA374" s="42"/>
      <c r="AB374" s="42"/>
      <c r="AC374" s="42"/>
      <c r="AD374" s="43"/>
    </row>
    <row r="375" spans="2:30" ht="21.95" customHeight="1">
      <c r="B375" s="90"/>
      <c r="C375" s="79"/>
      <c r="D375" s="79"/>
      <c r="E375" s="36"/>
      <c r="F375" s="92"/>
      <c r="G375" s="84"/>
      <c r="H375" s="92"/>
      <c r="I375" s="84"/>
      <c r="J375" s="79"/>
      <c r="K375" s="84"/>
      <c r="L375" s="79"/>
      <c r="M375" s="79"/>
      <c r="N375" s="79"/>
      <c r="O375" s="84"/>
      <c r="P375" s="87"/>
      <c r="Q375" s="65" t="s">
        <v>425</v>
      </c>
      <c r="R375" s="62"/>
      <c r="S375" s="37"/>
      <c r="T375" s="44" t="str">
        <f t="shared" si="24"/>
        <v/>
      </c>
      <c r="U375" s="37"/>
      <c r="V375" s="39" t="str">
        <f t="shared" si="21"/>
        <v/>
      </c>
      <c r="W375" s="40" t="str">
        <f t="shared" si="22"/>
        <v/>
      </c>
      <c r="X375" s="41" t="str">
        <f t="shared" si="23"/>
        <v/>
      </c>
      <c r="Y375" s="42"/>
      <c r="Z375" s="42"/>
      <c r="AA375" s="42"/>
      <c r="AB375" s="42"/>
      <c r="AC375" s="42"/>
      <c r="AD375" s="43"/>
    </row>
    <row r="376" spans="2:30" ht="21.95" customHeight="1">
      <c r="B376" s="89" t="s">
        <v>860</v>
      </c>
      <c r="C376" s="77" t="str">
        <f>IF(F376="Sea level rise and storm surge","SL",IF(F376="Increased flooding","FL",IF(F376="Increased rainfall variability","RV",IF(F376="Increased average temperature","AT",IF(F376="Increase in hot days","HD",IF(F376="Increased fire risk","FR",IF(F376="Increased atmospheric CO2","AC","")))))))</f>
        <v/>
      </c>
      <c r="D376" s="77">
        <v>75</v>
      </c>
      <c r="E376" s="36"/>
      <c r="F376" s="94"/>
      <c r="G376" s="95"/>
      <c r="H376" s="94"/>
      <c r="I376" s="95"/>
      <c r="J376" s="77" t="str">
        <f>IF(I376="Almost Certain",5,IF(I376="likely",4,IF(I376="Possible",3,IF(I376="Unlikely",2,IF(I376="rare",1,"")))))</f>
        <v/>
      </c>
      <c r="K376" s="95"/>
      <c r="L376" s="77" t="str">
        <f>IF(K376="Catastrophic",5,IF(K376="Major",4,IF(K376="Moderate",3,IF(K376="Minor",2,IF(K376="Insignificant",1,"")))))</f>
        <v/>
      </c>
      <c r="M376" s="77" t="str">
        <f>IF(L376="","",L376+J376)</f>
        <v/>
      </c>
      <c r="N376" s="77" t="str">
        <f>IF(M376="","",IF(M376&lt;5,"Low",IF(AND(M376&gt;4,M376&lt;7),"Moderate",IF(M376=7,"High",IF(M376&gt;7,"Extreme",)))))</f>
        <v/>
      </c>
      <c r="O376" s="83"/>
      <c r="P376" s="88"/>
      <c r="Q376" s="65" t="s">
        <v>426</v>
      </c>
      <c r="R376" s="62"/>
      <c r="S376" s="37"/>
      <c r="T376" s="44" t="str">
        <f t="shared" si="24"/>
        <v/>
      </c>
      <c r="U376" s="37"/>
      <c r="V376" s="39" t="str">
        <f t="shared" si="21"/>
        <v/>
      </c>
      <c r="W376" s="40" t="str">
        <f t="shared" si="22"/>
        <v/>
      </c>
      <c r="X376" s="41" t="str">
        <f t="shared" si="23"/>
        <v/>
      </c>
      <c r="Y376" s="42"/>
      <c r="Z376" s="42"/>
      <c r="AA376" s="42"/>
      <c r="AB376" s="42"/>
      <c r="AC376" s="42"/>
      <c r="AD376" s="43"/>
    </row>
    <row r="377" spans="2:30" ht="21.95" customHeight="1">
      <c r="B377" s="89"/>
      <c r="C377" s="78"/>
      <c r="D377" s="78"/>
      <c r="E377" s="36"/>
      <c r="F377" s="91"/>
      <c r="G377" s="83"/>
      <c r="H377" s="91"/>
      <c r="I377" s="83"/>
      <c r="J377" s="78"/>
      <c r="K377" s="83"/>
      <c r="L377" s="78"/>
      <c r="M377" s="78"/>
      <c r="N377" s="78"/>
      <c r="O377" s="83"/>
      <c r="P377" s="86"/>
      <c r="Q377" s="65" t="s">
        <v>427</v>
      </c>
      <c r="R377" s="62"/>
      <c r="S377" s="37"/>
      <c r="T377" s="44" t="str">
        <f t="shared" si="24"/>
        <v/>
      </c>
      <c r="U377" s="37"/>
      <c r="V377" s="39" t="str">
        <f t="shared" si="21"/>
        <v/>
      </c>
      <c r="W377" s="40" t="str">
        <f t="shared" si="22"/>
        <v/>
      </c>
      <c r="X377" s="41" t="str">
        <f t="shared" si="23"/>
        <v/>
      </c>
      <c r="Y377" s="42"/>
      <c r="Z377" s="42"/>
      <c r="AA377" s="42"/>
      <c r="AB377" s="42"/>
      <c r="AC377" s="42"/>
      <c r="AD377" s="43"/>
    </row>
    <row r="378" spans="2:30" ht="21.95" customHeight="1">
      <c r="B378" s="89"/>
      <c r="C378" s="78"/>
      <c r="D378" s="78"/>
      <c r="E378" s="36"/>
      <c r="F378" s="91"/>
      <c r="G378" s="83"/>
      <c r="H378" s="91"/>
      <c r="I378" s="83"/>
      <c r="J378" s="78"/>
      <c r="K378" s="83"/>
      <c r="L378" s="78"/>
      <c r="M378" s="78"/>
      <c r="N378" s="78"/>
      <c r="O378" s="83"/>
      <c r="P378" s="86"/>
      <c r="Q378" s="65" t="s">
        <v>428</v>
      </c>
      <c r="R378" s="62"/>
      <c r="S378" s="37"/>
      <c r="T378" s="44" t="str">
        <f t="shared" si="24"/>
        <v/>
      </c>
      <c r="U378" s="37"/>
      <c r="V378" s="39" t="str">
        <f t="shared" si="21"/>
        <v/>
      </c>
      <c r="W378" s="40" t="str">
        <f t="shared" si="22"/>
        <v/>
      </c>
      <c r="X378" s="41" t="str">
        <f t="shared" si="23"/>
        <v/>
      </c>
      <c r="Y378" s="42"/>
      <c r="Z378" s="42"/>
      <c r="AA378" s="42"/>
      <c r="AB378" s="42"/>
      <c r="AC378" s="42"/>
      <c r="AD378" s="43"/>
    </row>
    <row r="379" spans="2:30" ht="21.95" customHeight="1">
      <c r="B379" s="89"/>
      <c r="C379" s="78"/>
      <c r="D379" s="78"/>
      <c r="E379" s="36"/>
      <c r="F379" s="91"/>
      <c r="G379" s="83"/>
      <c r="H379" s="91"/>
      <c r="I379" s="83"/>
      <c r="J379" s="78"/>
      <c r="K379" s="83"/>
      <c r="L379" s="78"/>
      <c r="M379" s="78"/>
      <c r="N379" s="78"/>
      <c r="O379" s="83"/>
      <c r="P379" s="86"/>
      <c r="Q379" s="65" t="s">
        <v>429</v>
      </c>
      <c r="R379" s="62"/>
      <c r="S379" s="37"/>
      <c r="T379" s="44" t="str">
        <f t="shared" si="24"/>
        <v/>
      </c>
      <c r="U379" s="37"/>
      <c r="V379" s="39" t="str">
        <f t="shared" si="21"/>
        <v/>
      </c>
      <c r="W379" s="40" t="str">
        <f t="shared" si="22"/>
        <v/>
      </c>
      <c r="X379" s="41" t="str">
        <f t="shared" si="23"/>
        <v/>
      </c>
      <c r="Y379" s="42"/>
      <c r="Z379" s="42"/>
      <c r="AA379" s="42"/>
      <c r="AB379" s="42"/>
      <c r="AC379" s="42"/>
      <c r="AD379" s="43"/>
    </row>
    <row r="380" spans="2:30" ht="21.95" customHeight="1">
      <c r="B380" s="90"/>
      <c r="C380" s="79"/>
      <c r="D380" s="79"/>
      <c r="E380" s="36"/>
      <c r="F380" s="92"/>
      <c r="G380" s="84"/>
      <c r="H380" s="92"/>
      <c r="I380" s="84"/>
      <c r="J380" s="79"/>
      <c r="K380" s="84"/>
      <c r="L380" s="79"/>
      <c r="M380" s="79"/>
      <c r="N380" s="79"/>
      <c r="O380" s="84"/>
      <c r="P380" s="87"/>
      <c r="Q380" s="65" t="s">
        <v>430</v>
      </c>
      <c r="R380" s="62"/>
      <c r="S380" s="37"/>
      <c r="T380" s="37" t="str">
        <f t="shared" si="24"/>
        <v/>
      </c>
      <c r="U380" s="37"/>
      <c r="V380" s="37" t="str">
        <f t="shared" si="21"/>
        <v/>
      </c>
      <c r="W380" s="37" t="str">
        <f t="shared" si="22"/>
        <v/>
      </c>
      <c r="X380" s="37" t="str">
        <f t="shared" si="23"/>
        <v/>
      </c>
      <c r="Y380" s="57"/>
      <c r="Z380" s="57"/>
      <c r="AA380" s="57"/>
      <c r="AB380" s="42"/>
      <c r="AC380" s="42"/>
      <c r="AD380" s="43"/>
    </row>
    <row r="381" spans="2:30" ht="21.95" customHeight="1">
      <c r="B381" s="89" t="s">
        <v>861</v>
      </c>
      <c r="C381" s="77" t="str">
        <f>IF(F381="Sea level rise and storm surge","SL",IF(F381="Increased flooding","FL",IF(F381="Increased rainfall variability","RV",IF(F381="Increased average temperature","AT",IF(F381="Increase in hot days","HD",IF(F381="Increased fire risk","FR",IF(F381="Increased atmospheric CO2","AC","")))))))</f>
        <v/>
      </c>
      <c r="D381" s="77">
        <v>76</v>
      </c>
      <c r="E381" s="36"/>
      <c r="F381" s="94"/>
      <c r="G381" s="95"/>
      <c r="H381" s="94"/>
      <c r="I381" s="95"/>
      <c r="J381" s="77" t="str">
        <f>IF(I381="Almost Certain",5,IF(I381="likely",4,IF(I381="Possible",3,IF(I381="Unlikely",2,IF(I381="rare",1,"")))))</f>
        <v/>
      </c>
      <c r="K381" s="95"/>
      <c r="L381" s="77" t="str">
        <f>IF(K381="Catastrophic",5,IF(K381="Major",4,IF(K381="Moderate",3,IF(K381="Minor",2,IF(K381="Insignificant",1,"")))))</f>
        <v/>
      </c>
      <c r="M381" s="77" t="str">
        <f>IF(L381="","",L381+J381)</f>
        <v/>
      </c>
      <c r="N381" s="77" t="str">
        <f>IF(M381="","",IF(M381&lt;5,"Low",IF(AND(M381&gt;4,M381&lt;7),"Moderate",IF(M381=7,"High",IF(M381&gt;7,"Extreme",)))))</f>
        <v/>
      </c>
      <c r="O381" s="83"/>
      <c r="P381" s="88"/>
      <c r="Q381" s="65" t="s">
        <v>431</v>
      </c>
      <c r="R381" s="62"/>
      <c r="S381" s="37"/>
      <c r="T381" s="44" t="str">
        <f t="shared" si="24"/>
        <v/>
      </c>
      <c r="U381" s="37"/>
      <c r="V381" s="39" t="str">
        <f t="shared" si="21"/>
        <v/>
      </c>
      <c r="W381" s="40" t="str">
        <f t="shared" si="22"/>
        <v/>
      </c>
      <c r="X381" s="41" t="str">
        <f t="shared" si="23"/>
        <v/>
      </c>
      <c r="Y381" s="42"/>
      <c r="Z381" s="42"/>
      <c r="AA381" s="42"/>
      <c r="AB381" s="42"/>
      <c r="AC381" s="42"/>
      <c r="AD381" s="43"/>
    </row>
    <row r="382" spans="2:30" ht="21.95" customHeight="1">
      <c r="B382" s="89"/>
      <c r="C382" s="78"/>
      <c r="D382" s="78"/>
      <c r="E382" s="36"/>
      <c r="F382" s="91"/>
      <c r="G382" s="83"/>
      <c r="H382" s="91"/>
      <c r="I382" s="83"/>
      <c r="J382" s="78"/>
      <c r="K382" s="83"/>
      <c r="L382" s="78"/>
      <c r="M382" s="78"/>
      <c r="N382" s="78"/>
      <c r="O382" s="83"/>
      <c r="P382" s="86"/>
      <c r="Q382" s="65" t="s">
        <v>432</v>
      </c>
      <c r="R382" s="62"/>
      <c r="S382" s="37"/>
      <c r="T382" s="44" t="str">
        <f t="shared" si="24"/>
        <v/>
      </c>
      <c r="U382" s="37"/>
      <c r="V382" s="39" t="str">
        <f t="shared" si="21"/>
        <v/>
      </c>
      <c r="W382" s="40" t="str">
        <f t="shared" si="22"/>
        <v/>
      </c>
      <c r="X382" s="41" t="str">
        <f t="shared" si="23"/>
        <v/>
      </c>
      <c r="Y382" s="42"/>
      <c r="Z382" s="42"/>
      <c r="AA382" s="42"/>
      <c r="AB382" s="42"/>
      <c r="AC382" s="42"/>
      <c r="AD382" s="43"/>
    </row>
    <row r="383" spans="2:30" ht="21.95" customHeight="1">
      <c r="B383" s="89"/>
      <c r="C383" s="78"/>
      <c r="D383" s="78"/>
      <c r="E383" s="36"/>
      <c r="F383" s="91"/>
      <c r="G383" s="83"/>
      <c r="H383" s="91"/>
      <c r="I383" s="83"/>
      <c r="J383" s="78"/>
      <c r="K383" s="83"/>
      <c r="L383" s="78"/>
      <c r="M383" s="78"/>
      <c r="N383" s="78"/>
      <c r="O383" s="83"/>
      <c r="P383" s="86"/>
      <c r="Q383" s="65" t="s">
        <v>433</v>
      </c>
      <c r="R383" s="62"/>
      <c r="S383" s="37"/>
      <c r="T383" s="44" t="str">
        <f t="shared" si="24"/>
        <v/>
      </c>
      <c r="U383" s="37"/>
      <c r="V383" s="39" t="str">
        <f t="shared" si="21"/>
        <v/>
      </c>
      <c r="W383" s="40" t="str">
        <f t="shared" si="22"/>
        <v/>
      </c>
      <c r="X383" s="41" t="str">
        <f t="shared" si="23"/>
        <v/>
      </c>
      <c r="Y383" s="42"/>
      <c r="Z383" s="42"/>
      <c r="AA383" s="42"/>
      <c r="AB383" s="42"/>
      <c r="AC383" s="42"/>
      <c r="AD383" s="43"/>
    </row>
    <row r="384" spans="2:30" ht="21.95" customHeight="1">
      <c r="B384" s="89"/>
      <c r="C384" s="78"/>
      <c r="D384" s="78"/>
      <c r="E384" s="36"/>
      <c r="F384" s="91"/>
      <c r="G384" s="83"/>
      <c r="H384" s="91"/>
      <c r="I384" s="83"/>
      <c r="J384" s="78"/>
      <c r="K384" s="83"/>
      <c r="L384" s="78"/>
      <c r="M384" s="78"/>
      <c r="N384" s="78"/>
      <c r="O384" s="83"/>
      <c r="P384" s="86"/>
      <c r="Q384" s="65" t="s">
        <v>434</v>
      </c>
      <c r="R384" s="62"/>
      <c r="S384" s="37"/>
      <c r="T384" s="44" t="str">
        <f t="shared" si="24"/>
        <v/>
      </c>
      <c r="U384" s="37"/>
      <c r="V384" s="39" t="str">
        <f t="shared" si="21"/>
        <v/>
      </c>
      <c r="W384" s="40" t="str">
        <f t="shared" si="22"/>
        <v/>
      </c>
      <c r="X384" s="41" t="str">
        <f t="shared" si="23"/>
        <v/>
      </c>
      <c r="Y384" s="42"/>
      <c r="Z384" s="42"/>
      <c r="AA384" s="42"/>
      <c r="AB384" s="42"/>
      <c r="AC384" s="42"/>
      <c r="AD384" s="43"/>
    </row>
    <row r="385" spans="2:30" ht="21.95" customHeight="1">
      <c r="B385" s="90"/>
      <c r="C385" s="79"/>
      <c r="D385" s="79"/>
      <c r="E385" s="36"/>
      <c r="F385" s="92"/>
      <c r="G385" s="84"/>
      <c r="H385" s="92"/>
      <c r="I385" s="84"/>
      <c r="J385" s="79"/>
      <c r="K385" s="84"/>
      <c r="L385" s="79"/>
      <c r="M385" s="79"/>
      <c r="N385" s="79"/>
      <c r="O385" s="84"/>
      <c r="P385" s="87"/>
      <c r="Q385" s="65" t="s">
        <v>435</v>
      </c>
      <c r="R385" s="62"/>
      <c r="S385" s="37"/>
      <c r="T385" s="44" t="str">
        <f t="shared" si="24"/>
        <v/>
      </c>
      <c r="U385" s="37"/>
      <c r="V385" s="39" t="str">
        <f t="shared" si="21"/>
        <v/>
      </c>
      <c r="W385" s="40" t="str">
        <f t="shared" si="22"/>
        <v/>
      </c>
      <c r="X385" s="41" t="str">
        <f t="shared" si="23"/>
        <v/>
      </c>
      <c r="Y385" s="42"/>
      <c r="Z385" s="42"/>
      <c r="AA385" s="42"/>
      <c r="AB385" s="42"/>
      <c r="AC385" s="42"/>
      <c r="AD385" s="43"/>
    </row>
    <row r="386" spans="2:30" ht="21.95" customHeight="1">
      <c r="B386" s="89" t="s">
        <v>862</v>
      </c>
      <c r="C386" s="77" t="str">
        <f>IF(F386="Sea level rise and storm surge","SL",IF(F386="Increased flooding","FL",IF(F386="Increased rainfall variability","RV",IF(F386="Increased average temperature","AT",IF(F386="Increase in hot days","HD",IF(F386="Increased fire risk","FR",IF(F386="Increased atmospheric CO2","AC","")))))))</f>
        <v/>
      </c>
      <c r="D386" s="77">
        <v>77</v>
      </c>
      <c r="E386" s="36"/>
      <c r="F386" s="94"/>
      <c r="G386" s="95"/>
      <c r="H386" s="94"/>
      <c r="I386" s="95"/>
      <c r="J386" s="77" t="str">
        <f>IF(I386="Almost Certain",5,IF(I386="likely",4,IF(I386="Possible",3,IF(I386="Unlikely",2,IF(I386="rare",1,"")))))</f>
        <v/>
      </c>
      <c r="K386" s="95"/>
      <c r="L386" s="77" t="str">
        <f>IF(K386="Catastrophic",5,IF(K386="Major",4,IF(K386="Moderate",3,IF(K386="Minor",2,IF(K386="Insignificant",1,"")))))</f>
        <v/>
      </c>
      <c r="M386" s="77" t="str">
        <f>IF(L386="","",L386+J386)</f>
        <v/>
      </c>
      <c r="N386" s="77" t="str">
        <f>IF(M386="","",IF(M386&lt;5,"Low",IF(AND(M386&gt;4,M386&lt;7),"Moderate",IF(M386=7,"High",IF(M386&gt;7,"Extreme",)))))</f>
        <v/>
      </c>
      <c r="O386" s="83"/>
      <c r="P386" s="88"/>
      <c r="Q386" s="65" t="s">
        <v>436</v>
      </c>
      <c r="R386" s="62"/>
      <c r="S386" s="37"/>
      <c r="T386" s="44" t="str">
        <f t="shared" si="24"/>
        <v/>
      </c>
      <c r="U386" s="37"/>
      <c r="V386" s="39" t="str">
        <f t="shared" si="21"/>
        <v/>
      </c>
      <c r="W386" s="40" t="str">
        <f t="shared" si="22"/>
        <v/>
      </c>
      <c r="X386" s="41" t="str">
        <f t="shared" si="23"/>
        <v/>
      </c>
      <c r="Y386" s="42"/>
      <c r="Z386" s="42"/>
      <c r="AA386" s="42"/>
      <c r="AB386" s="42"/>
      <c r="AC386" s="42"/>
      <c r="AD386" s="43"/>
    </row>
    <row r="387" spans="2:30" ht="21.95" customHeight="1">
      <c r="B387" s="89"/>
      <c r="C387" s="78"/>
      <c r="D387" s="78"/>
      <c r="E387" s="36"/>
      <c r="F387" s="91"/>
      <c r="G387" s="83"/>
      <c r="H387" s="91"/>
      <c r="I387" s="83"/>
      <c r="J387" s="78"/>
      <c r="K387" s="83"/>
      <c r="L387" s="78"/>
      <c r="M387" s="78"/>
      <c r="N387" s="78"/>
      <c r="O387" s="83"/>
      <c r="P387" s="86"/>
      <c r="Q387" s="65" t="s">
        <v>437</v>
      </c>
      <c r="R387" s="62"/>
      <c r="S387" s="37"/>
      <c r="T387" s="44" t="str">
        <f t="shared" si="24"/>
        <v/>
      </c>
      <c r="U387" s="37"/>
      <c r="V387" s="39" t="str">
        <f t="shared" si="21"/>
        <v/>
      </c>
      <c r="W387" s="40" t="str">
        <f t="shared" si="22"/>
        <v/>
      </c>
      <c r="X387" s="41" t="str">
        <f t="shared" si="23"/>
        <v/>
      </c>
      <c r="Y387" s="42"/>
      <c r="Z387" s="42"/>
      <c r="AA387" s="42"/>
      <c r="AB387" s="42"/>
      <c r="AC387" s="42"/>
      <c r="AD387" s="43"/>
    </row>
    <row r="388" spans="2:30" ht="21.95" customHeight="1">
      <c r="B388" s="89"/>
      <c r="C388" s="78"/>
      <c r="D388" s="78"/>
      <c r="E388" s="36"/>
      <c r="F388" s="91"/>
      <c r="G388" s="83"/>
      <c r="H388" s="91"/>
      <c r="I388" s="83"/>
      <c r="J388" s="78"/>
      <c r="K388" s="83"/>
      <c r="L388" s="78"/>
      <c r="M388" s="78"/>
      <c r="N388" s="78"/>
      <c r="O388" s="83"/>
      <c r="P388" s="86"/>
      <c r="Q388" s="65" t="s">
        <v>438</v>
      </c>
      <c r="R388" s="62"/>
      <c r="S388" s="37"/>
      <c r="T388" s="44" t="str">
        <f t="shared" si="24"/>
        <v/>
      </c>
      <c r="U388" s="37"/>
      <c r="V388" s="39" t="str">
        <f t="shared" si="21"/>
        <v/>
      </c>
      <c r="W388" s="40" t="str">
        <f t="shared" si="22"/>
        <v/>
      </c>
      <c r="X388" s="41" t="str">
        <f t="shared" si="23"/>
        <v/>
      </c>
      <c r="Y388" s="42"/>
      <c r="Z388" s="42"/>
      <c r="AA388" s="42"/>
      <c r="AB388" s="42"/>
      <c r="AC388" s="42"/>
      <c r="AD388" s="43"/>
    </row>
    <row r="389" spans="2:30" ht="21.95" customHeight="1">
      <c r="B389" s="89"/>
      <c r="C389" s="78"/>
      <c r="D389" s="78"/>
      <c r="E389" s="36"/>
      <c r="F389" s="91"/>
      <c r="G389" s="83"/>
      <c r="H389" s="91"/>
      <c r="I389" s="83"/>
      <c r="J389" s="78"/>
      <c r="K389" s="83"/>
      <c r="L389" s="78"/>
      <c r="M389" s="78"/>
      <c r="N389" s="78"/>
      <c r="O389" s="83"/>
      <c r="P389" s="86"/>
      <c r="Q389" s="65" t="s">
        <v>439</v>
      </c>
      <c r="R389" s="62"/>
      <c r="S389" s="37"/>
      <c r="T389" s="44" t="str">
        <f t="shared" si="24"/>
        <v/>
      </c>
      <c r="U389" s="37"/>
      <c r="V389" s="39" t="str">
        <f t="shared" si="21"/>
        <v/>
      </c>
      <c r="W389" s="40" t="str">
        <f t="shared" si="22"/>
        <v/>
      </c>
      <c r="X389" s="41" t="str">
        <f t="shared" si="23"/>
        <v/>
      </c>
      <c r="Y389" s="42"/>
      <c r="Z389" s="42"/>
      <c r="AA389" s="42"/>
      <c r="AB389" s="42"/>
      <c r="AC389" s="42"/>
      <c r="AD389" s="43"/>
    </row>
    <row r="390" spans="2:30" ht="21.95" customHeight="1">
      <c r="B390" s="90"/>
      <c r="C390" s="79"/>
      <c r="D390" s="79"/>
      <c r="E390" s="36"/>
      <c r="F390" s="92"/>
      <c r="G390" s="84"/>
      <c r="H390" s="92"/>
      <c r="I390" s="84"/>
      <c r="J390" s="79"/>
      <c r="K390" s="84"/>
      <c r="L390" s="79"/>
      <c r="M390" s="79"/>
      <c r="N390" s="79"/>
      <c r="O390" s="84"/>
      <c r="P390" s="87"/>
      <c r="Q390" s="65" t="s">
        <v>440</v>
      </c>
      <c r="R390" s="62"/>
      <c r="S390" s="37"/>
      <c r="T390" s="37" t="str">
        <f t="shared" si="24"/>
        <v/>
      </c>
      <c r="U390" s="37"/>
      <c r="V390" s="37" t="str">
        <f t="shared" si="21"/>
        <v/>
      </c>
      <c r="W390" s="37" t="str">
        <f t="shared" si="22"/>
        <v/>
      </c>
      <c r="X390" s="37" t="str">
        <f t="shared" si="23"/>
        <v/>
      </c>
      <c r="Y390" s="57"/>
      <c r="Z390" s="57"/>
      <c r="AA390" s="57"/>
      <c r="AB390" s="42"/>
      <c r="AC390" s="42"/>
      <c r="AD390" s="43"/>
    </row>
    <row r="391" spans="2:30" ht="21.95" customHeight="1">
      <c r="B391" s="89" t="s">
        <v>863</v>
      </c>
      <c r="C391" s="77" t="str">
        <f>IF(F391="Sea level rise and storm surge","SL",IF(F391="Increased flooding","FL",IF(F391="Increased rainfall variability","RV",IF(F391="Increased average temperature","AT",IF(F391="Increase in hot days","HD",IF(F391="Increased fire risk","FR",IF(F391="Increased atmospheric CO2","AC","")))))))</f>
        <v/>
      </c>
      <c r="D391" s="77">
        <v>78</v>
      </c>
      <c r="E391" s="36"/>
      <c r="F391" s="94"/>
      <c r="G391" s="95"/>
      <c r="H391" s="94"/>
      <c r="I391" s="95"/>
      <c r="J391" s="77" t="str">
        <f>IF(I391="Almost Certain",5,IF(I391="likely",4,IF(I391="Possible",3,IF(I391="Unlikely",2,IF(I391="rare",1,"")))))</f>
        <v/>
      </c>
      <c r="K391" s="95"/>
      <c r="L391" s="77" t="str">
        <f>IF(K391="Catastrophic",5,IF(K391="Major",4,IF(K391="Moderate",3,IF(K391="Minor",2,IF(K391="Insignificant",1,"")))))</f>
        <v/>
      </c>
      <c r="M391" s="77" t="str">
        <f>IF(L391="","",L391+J391)</f>
        <v/>
      </c>
      <c r="N391" s="77" t="str">
        <f>IF(M391="","",IF(M391&lt;5,"Low",IF(AND(M391&gt;4,M391&lt;7),"Moderate",IF(M391=7,"High",IF(M391&gt;7,"Extreme",)))))</f>
        <v/>
      </c>
      <c r="O391" s="83"/>
      <c r="P391" s="88"/>
      <c r="Q391" s="65" t="s">
        <v>441</v>
      </c>
      <c r="R391" s="62"/>
      <c r="S391" s="37"/>
      <c r="T391" s="44" t="str">
        <f t="shared" si="24"/>
        <v/>
      </c>
      <c r="U391" s="37"/>
      <c r="V391" s="39" t="str">
        <f t="shared" si="21"/>
        <v/>
      </c>
      <c r="W391" s="40" t="str">
        <f t="shared" si="22"/>
        <v/>
      </c>
      <c r="X391" s="41" t="str">
        <f t="shared" si="23"/>
        <v/>
      </c>
      <c r="Y391" s="42"/>
      <c r="Z391" s="42"/>
      <c r="AA391" s="42"/>
      <c r="AB391" s="42"/>
      <c r="AC391" s="42"/>
      <c r="AD391" s="43"/>
    </row>
    <row r="392" spans="2:30" ht="21.95" customHeight="1">
      <c r="B392" s="89"/>
      <c r="C392" s="78"/>
      <c r="D392" s="78"/>
      <c r="E392" s="36"/>
      <c r="F392" s="91"/>
      <c r="G392" s="83"/>
      <c r="H392" s="91"/>
      <c r="I392" s="83"/>
      <c r="J392" s="78"/>
      <c r="K392" s="83"/>
      <c r="L392" s="78"/>
      <c r="M392" s="78"/>
      <c r="N392" s="78"/>
      <c r="O392" s="83"/>
      <c r="P392" s="86"/>
      <c r="Q392" s="65" t="s">
        <v>442</v>
      </c>
      <c r="R392" s="62"/>
      <c r="S392" s="37"/>
      <c r="T392" s="44" t="str">
        <f t="shared" si="24"/>
        <v/>
      </c>
      <c r="U392" s="37"/>
      <c r="V392" s="39" t="str">
        <f aca="true" t="shared" si="25" ref="V392:V455">IF(U392="Catastrophic",5,IF(U392="Major",4,IF(U392="Moderate",3,IF(U392="Minor",2,IF(U392="Insignificant",1,"")))))</f>
        <v/>
      </c>
      <c r="W392" s="40" t="str">
        <f aca="true" t="shared" si="26" ref="W392:W455">IF(V392="","",V392+T392)</f>
        <v/>
      </c>
      <c r="X392" s="41" t="str">
        <f aca="true" t="shared" si="27" ref="X392:X455">IF(W392="","",IF(W392&lt;5,"Low",IF(AND(W392&gt;4,W392&lt;7),"Moderate",IF(W392=7,"High",IF(W392&gt;7,"Extreme",)))))</f>
        <v/>
      </c>
      <c r="Y392" s="42"/>
      <c r="Z392" s="42"/>
      <c r="AA392" s="42"/>
      <c r="AB392" s="42"/>
      <c r="AC392" s="42"/>
      <c r="AD392" s="43"/>
    </row>
    <row r="393" spans="2:30" ht="21.95" customHeight="1">
      <c r="B393" s="89"/>
      <c r="C393" s="78"/>
      <c r="D393" s="78"/>
      <c r="E393" s="36"/>
      <c r="F393" s="91"/>
      <c r="G393" s="83"/>
      <c r="H393" s="91"/>
      <c r="I393" s="83"/>
      <c r="J393" s="78"/>
      <c r="K393" s="83"/>
      <c r="L393" s="78"/>
      <c r="M393" s="78"/>
      <c r="N393" s="78"/>
      <c r="O393" s="83"/>
      <c r="P393" s="86"/>
      <c r="Q393" s="65" t="s">
        <v>443</v>
      </c>
      <c r="R393" s="62"/>
      <c r="S393" s="37"/>
      <c r="T393" s="44" t="str">
        <f t="shared" si="24"/>
        <v/>
      </c>
      <c r="U393" s="37"/>
      <c r="V393" s="39" t="str">
        <f t="shared" si="25"/>
        <v/>
      </c>
      <c r="W393" s="40" t="str">
        <f t="shared" si="26"/>
        <v/>
      </c>
      <c r="X393" s="41" t="str">
        <f t="shared" si="27"/>
        <v/>
      </c>
      <c r="Y393" s="42"/>
      <c r="Z393" s="42"/>
      <c r="AA393" s="42"/>
      <c r="AB393" s="42"/>
      <c r="AC393" s="42"/>
      <c r="AD393" s="43"/>
    </row>
    <row r="394" spans="2:30" ht="21.95" customHeight="1">
      <c r="B394" s="89"/>
      <c r="C394" s="78"/>
      <c r="D394" s="78"/>
      <c r="E394" s="36"/>
      <c r="F394" s="91"/>
      <c r="G394" s="83"/>
      <c r="H394" s="91"/>
      <c r="I394" s="83"/>
      <c r="J394" s="78"/>
      <c r="K394" s="83"/>
      <c r="L394" s="78"/>
      <c r="M394" s="78"/>
      <c r="N394" s="78"/>
      <c r="O394" s="83"/>
      <c r="P394" s="86"/>
      <c r="Q394" s="65" t="s">
        <v>444</v>
      </c>
      <c r="R394" s="62"/>
      <c r="S394" s="37"/>
      <c r="T394" s="44" t="str">
        <f t="shared" si="24"/>
        <v/>
      </c>
      <c r="U394" s="37"/>
      <c r="V394" s="39" t="str">
        <f t="shared" si="25"/>
        <v/>
      </c>
      <c r="W394" s="40" t="str">
        <f t="shared" si="26"/>
        <v/>
      </c>
      <c r="X394" s="41" t="str">
        <f t="shared" si="27"/>
        <v/>
      </c>
      <c r="Y394" s="42"/>
      <c r="Z394" s="42"/>
      <c r="AA394" s="42"/>
      <c r="AB394" s="42"/>
      <c r="AC394" s="42"/>
      <c r="AD394" s="43"/>
    </row>
    <row r="395" spans="2:30" ht="21.95" customHeight="1">
      <c r="B395" s="90"/>
      <c r="C395" s="79"/>
      <c r="D395" s="79"/>
      <c r="E395" s="36"/>
      <c r="F395" s="92"/>
      <c r="G395" s="84"/>
      <c r="H395" s="92"/>
      <c r="I395" s="84"/>
      <c r="J395" s="79"/>
      <c r="K395" s="84"/>
      <c r="L395" s="79"/>
      <c r="M395" s="79"/>
      <c r="N395" s="79"/>
      <c r="O395" s="84"/>
      <c r="P395" s="87"/>
      <c r="Q395" s="65" t="s">
        <v>445</v>
      </c>
      <c r="R395" s="62"/>
      <c r="S395" s="37"/>
      <c r="T395" s="44" t="str">
        <f t="shared" si="24"/>
        <v/>
      </c>
      <c r="U395" s="37"/>
      <c r="V395" s="39" t="str">
        <f t="shared" si="25"/>
        <v/>
      </c>
      <c r="W395" s="40" t="str">
        <f t="shared" si="26"/>
        <v/>
      </c>
      <c r="X395" s="41" t="str">
        <f t="shared" si="27"/>
        <v/>
      </c>
      <c r="Y395" s="42"/>
      <c r="Z395" s="42"/>
      <c r="AA395" s="42"/>
      <c r="AB395" s="42"/>
      <c r="AC395" s="42"/>
      <c r="AD395" s="43"/>
    </row>
    <row r="396" spans="2:30" ht="21.95" customHeight="1">
      <c r="B396" s="89" t="s">
        <v>864</v>
      </c>
      <c r="C396" s="77" t="str">
        <f>IF(F396="Sea level rise and storm surge","SL",IF(F396="Increased flooding","FL",IF(F396="Increased rainfall variability","RV",IF(F396="Increased average temperature","AT",IF(F396="Increase in hot days","HD",IF(F396="Increased fire risk","FR",IF(F396="Increased atmospheric CO2","AC","")))))))</f>
        <v/>
      </c>
      <c r="D396" s="77">
        <v>79</v>
      </c>
      <c r="E396" s="36"/>
      <c r="F396" s="94"/>
      <c r="G396" s="95"/>
      <c r="H396" s="94"/>
      <c r="I396" s="95"/>
      <c r="J396" s="77" t="str">
        <f>IF(I396="Almost Certain",5,IF(I396="likely",4,IF(I396="Possible",3,IF(I396="Unlikely",2,IF(I396="rare",1,"")))))</f>
        <v/>
      </c>
      <c r="K396" s="95"/>
      <c r="L396" s="77" t="str">
        <f>IF(K396="Catastrophic",5,IF(K396="Major",4,IF(K396="Moderate",3,IF(K396="Minor",2,IF(K396="Insignificant",1,"")))))</f>
        <v/>
      </c>
      <c r="M396" s="77" t="str">
        <f>IF(L396="","",L396+J396)</f>
        <v/>
      </c>
      <c r="N396" s="77" t="str">
        <f>IF(M396="","",IF(M396&lt;5,"Low",IF(AND(M396&gt;4,M396&lt;7),"Moderate",IF(M396=7,"High",IF(M396&gt;7,"Extreme",)))))</f>
        <v/>
      </c>
      <c r="O396" s="83"/>
      <c r="P396" s="88"/>
      <c r="Q396" s="65" t="s">
        <v>446</v>
      </c>
      <c r="R396" s="62"/>
      <c r="S396" s="37"/>
      <c r="T396" s="44" t="str">
        <f t="shared" si="24"/>
        <v/>
      </c>
      <c r="U396" s="37"/>
      <c r="V396" s="39" t="str">
        <f t="shared" si="25"/>
        <v/>
      </c>
      <c r="W396" s="40" t="str">
        <f t="shared" si="26"/>
        <v/>
      </c>
      <c r="X396" s="41" t="str">
        <f t="shared" si="27"/>
        <v/>
      </c>
      <c r="Y396" s="42"/>
      <c r="Z396" s="42"/>
      <c r="AA396" s="42"/>
      <c r="AB396" s="42"/>
      <c r="AC396" s="42"/>
      <c r="AD396" s="43"/>
    </row>
    <row r="397" spans="2:30" ht="21.95" customHeight="1">
      <c r="B397" s="89"/>
      <c r="C397" s="78"/>
      <c r="D397" s="78"/>
      <c r="E397" s="36"/>
      <c r="F397" s="91"/>
      <c r="G397" s="83"/>
      <c r="H397" s="91"/>
      <c r="I397" s="83"/>
      <c r="J397" s="78"/>
      <c r="K397" s="83"/>
      <c r="L397" s="78"/>
      <c r="M397" s="78"/>
      <c r="N397" s="78"/>
      <c r="O397" s="83"/>
      <c r="P397" s="86"/>
      <c r="Q397" s="65" t="s">
        <v>447</v>
      </c>
      <c r="R397" s="62"/>
      <c r="S397" s="37"/>
      <c r="T397" s="44" t="str">
        <f t="shared" si="24"/>
        <v/>
      </c>
      <c r="U397" s="37"/>
      <c r="V397" s="39" t="str">
        <f t="shared" si="25"/>
        <v/>
      </c>
      <c r="W397" s="40" t="str">
        <f t="shared" si="26"/>
        <v/>
      </c>
      <c r="X397" s="41" t="str">
        <f t="shared" si="27"/>
        <v/>
      </c>
      <c r="Y397" s="42"/>
      <c r="Z397" s="42"/>
      <c r="AA397" s="42"/>
      <c r="AB397" s="42"/>
      <c r="AC397" s="42"/>
      <c r="AD397" s="43"/>
    </row>
    <row r="398" spans="2:30" ht="21.95" customHeight="1">
      <c r="B398" s="89"/>
      <c r="C398" s="78"/>
      <c r="D398" s="78"/>
      <c r="E398" s="36"/>
      <c r="F398" s="91"/>
      <c r="G398" s="83"/>
      <c r="H398" s="91"/>
      <c r="I398" s="83"/>
      <c r="J398" s="78"/>
      <c r="K398" s="83"/>
      <c r="L398" s="78"/>
      <c r="M398" s="78"/>
      <c r="N398" s="78"/>
      <c r="O398" s="83"/>
      <c r="P398" s="86"/>
      <c r="Q398" s="65" t="s">
        <v>448</v>
      </c>
      <c r="R398" s="62"/>
      <c r="S398" s="37"/>
      <c r="T398" s="44" t="str">
        <f t="shared" si="24"/>
        <v/>
      </c>
      <c r="U398" s="37"/>
      <c r="V398" s="39" t="str">
        <f t="shared" si="25"/>
        <v/>
      </c>
      <c r="W398" s="40" t="str">
        <f t="shared" si="26"/>
        <v/>
      </c>
      <c r="X398" s="41" t="str">
        <f t="shared" si="27"/>
        <v/>
      </c>
      <c r="Y398" s="42"/>
      <c r="Z398" s="42"/>
      <c r="AA398" s="42"/>
      <c r="AB398" s="42"/>
      <c r="AC398" s="42"/>
      <c r="AD398" s="43"/>
    </row>
    <row r="399" spans="2:30" ht="21.95" customHeight="1">
      <c r="B399" s="89"/>
      <c r="C399" s="78"/>
      <c r="D399" s="78"/>
      <c r="E399" s="36"/>
      <c r="F399" s="91"/>
      <c r="G399" s="83"/>
      <c r="H399" s="91"/>
      <c r="I399" s="83"/>
      <c r="J399" s="78"/>
      <c r="K399" s="83"/>
      <c r="L399" s="78"/>
      <c r="M399" s="78"/>
      <c r="N399" s="78"/>
      <c r="O399" s="83"/>
      <c r="P399" s="86"/>
      <c r="Q399" s="65" t="s">
        <v>449</v>
      </c>
      <c r="R399" s="62"/>
      <c r="S399" s="37"/>
      <c r="T399" s="44" t="str">
        <f t="shared" si="24"/>
        <v/>
      </c>
      <c r="U399" s="37"/>
      <c r="V399" s="39" t="str">
        <f t="shared" si="25"/>
        <v/>
      </c>
      <c r="W399" s="40" t="str">
        <f t="shared" si="26"/>
        <v/>
      </c>
      <c r="X399" s="41" t="str">
        <f t="shared" si="27"/>
        <v/>
      </c>
      <c r="Y399" s="42"/>
      <c r="Z399" s="42"/>
      <c r="AA399" s="42"/>
      <c r="AB399" s="42"/>
      <c r="AC399" s="42"/>
      <c r="AD399" s="43"/>
    </row>
    <row r="400" spans="2:30" ht="21.95" customHeight="1">
      <c r="B400" s="90"/>
      <c r="C400" s="79"/>
      <c r="D400" s="79"/>
      <c r="E400" s="36"/>
      <c r="F400" s="92"/>
      <c r="G400" s="84"/>
      <c r="H400" s="92"/>
      <c r="I400" s="84"/>
      <c r="J400" s="79"/>
      <c r="K400" s="84"/>
      <c r="L400" s="79"/>
      <c r="M400" s="79"/>
      <c r="N400" s="79"/>
      <c r="O400" s="84"/>
      <c r="P400" s="87"/>
      <c r="Q400" s="65" t="s">
        <v>450</v>
      </c>
      <c r="R400" s="62"/>
      <c r="S400" s="37"/>
      <c r="T400" s="37" t="str">
        <f t="shared" si="24"/>
        <v/>
      </c>
      <c r="U400" s="37"/>
      <c r="V400" s="37" t="str">
        <f t="shared" si="25"/>
        <v/>
      </c>
      <c r="W400" s="37" t="str">
        <f t="shared" si="26"/>
        <v/>
      </c>
      <c r="X400" s="37" t="str">
        <f t="shared" si="27"/>
        <v/>
      </c>
      <c r="Y400" s="57"/>
      <c r="Z400" s="57"/>
      <c r="AA400" s="57"/>
      <c r="AB400" s="42"/>
      <c r="AC400" s="42"/>
      <c r="AD400" s="43"/>
    </row>
    <row r="401" spans="2:30" ht="21.95" customHeight="1">
      <c r="B401" s="89" t="s">
        <v>865</v>
      </c>
      <c r="C401" s="77" t="str">
        <f>IF(F401="Sea level rise and storm surge","SL",IF(F401="Increased flooding","FL",IF(F401="Increased rainfall variability","RV",IF(F401="Increased average temperature","AT",IF(F401="Increase in hot days","HD",IF(F401="Increased fire risk","FR",IF(F401="Increased atmospheric CO2","AC","")))))))</f>
        <v/>
      </c>
      <c r="D401" s="77">
        <v>80</v>
      </c>
      <c r="E401" s="36"/>
      <c r="F401" s="94"/>
      <c r="G401" s="95"/>
      <c r="H401" s="94"/>
      <c r="I401" s="95"/>
      <c r="J401" s="77" t="str">
        <f>IF(I401="Almost Certain",5,IF(I401="likely",4,IF(I401="Possible",3,IF(I401="Unlikely",2,IF(I401="rare",1,"")))))</f>
        <v/>
      </c>
      <c r="K401" s="95"/>
      <c r="L401" s="77" t="str">
        <f>IF(K401="Catastrophic",5,IF(K401="Major",4,IF(K401="Moderate",3,IF(K401="Minor",2,IF(K401="Insignificant",1,"")))))</f>
        <v/>
      </c>
      <c r="M401" s="77" t="str">
        <f>IF(L401="","",L401+J401)</f>
        <v/>
      </c>
      <c r="N401" s="77" t="str">
        <f>IF(M401="","",IF(M401&lt;5,"Low",IF(AND(M401&gt;4,M401&lt;7),"Moderate",IF(M401=7,"High",IF(M401&gt;7,"Extreme",)))))</f>
        <v/>
      </c>
      <c r="O401" s="83"/>
      <c r="P401" s="88"/>
      <c r="Q401" s="65" t="s">
        <v>451</v>
      </c>
      <c r="R401" s="62"/>
      <c r="S401" s="37"/>
      <c r="T401" s="44" t="str">
        <f t="shared" si="24"/>
        <v/>
      </c>
      <c r="U401" s="37"/>
      <c r="V401" s="39" t="str">
        <f t="shared" si="25"/>
        <v/>
      </c>
      <c r="W401" s="40" t="str">
        <f t="shared" si="26"/>
        <v/>
      </c>
      <c r="X401" s="41" t="str">
        <f t="shared" si="27"/>
        <v/>
      </c>
      <c r="Y401" s="42"/>
      <c r="Z401" s="42"/>
      <c r="AA401" s="42"/>
      <c r="AB401" s="42"/>
      <c r="AC401" s="42"/>
      <c r="AD401" s="43"/>
    </row>
    <row r="402" spans="2:30" ht="21.95" customHeight="1">
      <c r="B402" s="89"/>
      <c r="C402" s="78"/>
      <c r="D402" s="78"/>
      <c r="E402" s="36"/>
      <c r="F402" s="91"/>
      <c r="G402" s="83"/>
      <c r="H402" s="91"/>
      <c r="I402" s="83"/>
      <c r="J402" s="78"/>
      <c r="K402" s="83"/>
      <c r="L402" s="78"/>
      <c r="M402" s="78"/>
      <c r="N402" s="78"/>
      <c r="O402" s="83"/>
      <c r="P402" s="86"/>
      <c r="Q402" s="65" t="s">
        <v>452</v>
      </c>
      <c r="R402" s="62"/>
      <c r="S402" s="37"/>
      <c r="T402" s="44" t="str">
        <f t="shared" si="24"/>
        <v/>
      </c>
      <c r="U402" s="37"/>
      <c r="V402" s="39" t="str">
        <f t="shared" si="25"/>
        <v/>
      </c>
      <c r="W402" s="40" t="str">
        <f t="shared" si="26"/>
        <v/>
      </c>
      <c r="X402" s="41" t="str">
        <f t="shared" si="27"/>
        <v/>
      </c>
      <c r="Y402" s="42"/>
      <c r="Z402" s="42"/>
      <c r="AA402" s="42"/>
      <c r="AB402" s="42"/>
      <c r="AC402" s="42"/>
      <c r="AD402" s="43"/>
    </row>
    <row r="403" spans="2:30" ht="21.95" customHeight="1">
      <c r="B403" s="89"/>
      <c r="C403" s="78"/>
      <c r="D403" s="78"/>
      <c r="E403" s="36"/>
      <c r="F403" s="91"/>
      <c r="G403" s="83"/>
      <c r="H403" s="91"/>
      <c r="I403" s="83"/>
      <c r="J403" s="78"/>
      <c r="K403" s="83"/>
      <c r="L403" s="78"/>
      <c r="M403" s="78"/>
      <c r="N403" s="78"/>
      <c r="O403" s="83"/>
      <c r="P403" s="86"/>
      <c r="Q403" s="65" t="s">
        <v>453</v>
      </c>
      <c r="R403" s="62"/>
      <c r="S403" s="37"/>
      <c r="T403" s="44" t="str">
        <f t="shared" si="24"/>
        <v/>
      </c>
      <c r="U403" s="37"/>
      <c r="V403" s="39" t="str">
        <f t="shared" si="25"/>
        <v/>
      </c>
      <c r="W403" s="40" t="str">
        <f t="shared" si="26"/>
        <v/>
      </c>
      <c r="X403" s="41" t="str">
        <f t="shared" si="27"/>
        <v/>
      </c>
      <c r="Y403" s="42"/>
      <c r="Z403" s="42"/>
      <c r="AA403" s="42"/>
      <c r="AB403" s="42"/>
      <c r="AC403" s="42"/>
      <c r="AD403" s="43"/>
    </row>
    <row r="404" spans="2:30" ht="21.95" customHeight="1">
      <c r="B404" s="89"/>
      <c r="C404" s="78"/>
      <c r="D404" s="78"/>
      <c r="E404" s="36"/>
      <c r="F404" s="91"/>
      <c r="G404" s="83"/>
      <c r="H404" s="91"/>
      <c r="I404" s="83"/>
      <c r="J404" s="78"/>
      <c r="K404" s="83"/>
      <c r="L404" s="78"/>
      <c r="M404" s="78"/>
      <c r="N404" s="78"/>
      <c r="O404" s="83"/>
      <c r="P404" s="86"/>
      <c r="Q404" s="65" t="s">
        <v>454</v>
      </c>
      <c r="R404" s="62"/>
      <c r="S404" s="37"/>
      <c r="T404" s="44" t="str">
        <f t="shared" si="24"/>
        <v/>
      </c>
      <c r="U404" s="37"/>
      <c r="V404" s="39" t="str">
        <f t="shared" si="25"/>
        <v/>
      </c>
      <c r="W404" s="40" t="str">
        <f t="shared" si="26"/>
        <v/>
      </c>
      <c r="X404" s="41" t="str">
        <f t="shared" si="27"/>
        <v/>
      </c>
      <c r="Y404" s="42"/>
      <c r="Z404" s="42"/>
      <c r="AA404" s="42"/>
      <c r="AB404" s="42"/>
      <c r="AC404" s="42"/>
      <c r="AD404" s="43"/>
    </row>
    <row r="405" spans="2:30" ht="21.95" customHeight="1">
      <c r="B405" s="90"/>
      <c r="C405" s="79"/>
      <c r="D405" s="79"/>
      <c r="E405" s="36"/>
      <c r="F405" s="92"/>
      <c r="G405" s="84"/>
      <c r="H405" s="92"/>
      <c r="I405" s="84"/>
      <c r="J405" s="79"/>
      <c r="K405" s="84"/>
      <c r="L405" s="79"/>
      <c r="M405" s="79"/>
      <c r="N405" s="79"/>
      <c r="O405" s="84"/>
      <c r="P405" s="87"/>
      <c r="Q405" s="65" t="s">
        <v>455</v>
      </c>
      <c r="R405" s="62"/>
      <c r="S405" s="37"/>
      <c r="T405" s="44" t="str">
        <f t="shared" si="24"/>
        <v/>
      </c>
      <c r="U405" s="37"/>
      <c r="V405" s="39" t="str">
        <f t="shared" si="25"/>
        <v/>
      </c>
      <c r="W405" s="40" t="str">
        <f t="shared" si="26"/>
        <v/>
      </c>
      <c r="X405" s="41" t="str">
        <f t="shared" si="27"/>
        <v/>
      </c>
      <c r="Y405" s="42"/>
      <c r="Z405" s="42"/>
      <c r="AA405" s="42"/>
      <c r="AB405" s="42"/>
      <c r="AC405" s="42"/>
      <c r="AD405" s="43"/>
    </row>
    <row r="406" spans="2:30" ht="21.95" customHeight="1">
      <c r="B406" s="89" t="s">
        <v>866</v>
      </c>
      <c r="C406" s="77" t="str">
        <f>IF(F406="Sea level rise and storm surge","SL",IF(F406="Increased flooding","FL",IF(F406="Increased rainfall variability","RV",IF(F406="Increased average temperature","AT",IF(F406="Increase in hot days","HD",IF(F406="Increased fire risk","FR",IF(F406="Increased atmospheric CO2","AC","")))))))</f>
        <v/>
      </c>
      <c r="D406" s="77">
        <v>81</v>
      </c>
      <c r="E406" s="36"/>
      <c r="F406" s="94"/>
      <c r="G406" s="95"/>
      <c r="H406" s="94"/>
      <c r="I406" s="95"/>
      <c r="J406" s="77" t="str">
        <f>IF(I406="Almost Certain",5,IF(I406="likely",4,IF(I406="Possible",3,IF(I406="Unlikely",2,IF(I406="rare",1,"")))))</f>
        <v/>
      </c>
      <c r="K406" s="95"/>
      <c r="L406" s="77" t="str">
        <f>IF(K406="Catastrophic",5,IF(K406="Major",4,IF(K406="Moderate",3,IF(K406="Minor",2,IF(K406="Insignificant",1,"")))))</f>
        <v/>
      </c>
      <c r="M406" s="77" t="str">
        <f>IF(L406="","",L406+J406)</f>
        <v/>
      </c>
      <c r="N406" s="77" t="str">
        <f>IF(M406="","",IF(M406&lt;5,"Low",IF(AND(M406&gt;4,M406&lt;7),"Moderate",IF(M406=7,"High",IF(M406&gt;7,"Extreme",)))))</f>
        <v/>
      </c>
      <c r="O406" s="83"/>
      <c r="P406" s="88"/>
      <c r="Q406" s="65" t="s">
        <v>456</v>
      </c>
      <c r="R406" s="62"/>
      <c r="S406" s="37"/>
      <c r="T406" s="44" t="str">
        <f aca="true" t="shared" si="28" ref="T406:T469">IF(S406="Almost Certain",5,IF(S406="likely",4,IF(S406="Possible",3,IF(S406="Unlikely",2,IF(S406="rare",1,"")))))</f>
        <v/>
      </c>
      <c r="U406" s="37"/>
      <c r="V406" s="39" t="str">
        <f t="shared" si="25"/>
        <v/>
      </c>
      <c r="W406" s="40" t="str">
        <f t="shared" si="26"/>
        <v/>
      </c>
      <c r="X406" s="41" t="str">
        <f t="shared" si="27"/>
        <v/>
      </c>
      <c r="Y406" s="42"/>
      <c r="Z406" s="42"/>
      <c r="AA406" s="42"/>
      <c r="AB406" s="42"/>
      <c r="AC406" s="42"/>
      <c r="AD406" s="43"/>
    </row>
    <row r="407" spans="2:30" ht="21.95" customHeight="1">
      <c r="B407" s="89"/>
      <c r="C407" s="78"/>
      <c r="D407" s="78"/>
      <c r="E407" s="36"/>
      <c r="F407" s="91"/>
      <c r="G407" s="83"/>
      <c r="H407" s="91"/>
      <c r="I407" s="83"/>
      <c r="J407" s="78"/>
      <c r="K407" s="83"/>
      <c r="L407" s="78"/>
      <c r="M407" s="78"/>
      <c r="N407" s="78"/>
      <c r="O407" s="83"/>
      <c r="P407" s="86"/>
      <c r="Q407" s="65" t="s">
        <v>457</v>
      </c>
      <c r="R407" s="62"/>
      <c r="S407" s="37"/>
      <c r="T407" s="44" t="str">
        <f t="shared" si="28"/>
        <v/>
      </c>
      <c r="U407" s="37"/>
      <c r="V407" s="39" t="str">
        <f t="shared" si="25"/>
        <v/>
      </c>
      <c r="W407" s="40" t="str">
        <f t="shared" si="26"/>
        <v/>
      </c>
      <c r="X407" s="41" t="str">
        <f t="shared" si="27"/>
        <v/>
      </c>
      <c r="Y407" s="42"/>
      <c r="Z407" s="42"/>
      <c r="AA407" s="42"/>
      <c r="AB407" s="42"/>
      <c r="AC407" s="42"/>
      <c r="AD407" s="43"/>
    </row>
    <row r="408" spans="2:30" ht="21.95" customHeight="1">
      <c r="B408" s="89"/>
      <c r="C408" s="78"/>
      <c r="D408" s="78"/>
      <c r="E408" s="36"/>
      <c r="F408" s="91"/>
      <c r="G408" s="83"/>
      <c r="H408" s="91"/>
      <c r="I408" s="83"/>
      <c r="J408" s="78"/>
      <c r="K408" s="83"/>
      <c r="L408" s="78"/>
      <c r="M408" s="78"/>
      <c r="N408" s="78"/>
      <c r="O408" s="83"/>
      <c r="P408" s="86"/>
      <c r="Q408" s="65" t="s">
        <v>458</v>
      </c>
      <c r="R408" s="62"/>
      <c r="S408" s="37"/>
      <c r="T408" s="44" t="str">
        <f t="shared" si="28"/>
        <v/>
      </c>
      <c r="U408" s="37"/>
      <c r="V408" s="39" t="str">
        <f t="shared" si="25"/>
        <v/>
      </c>
      <c r="W408" s="40" t="str">
        <f t="shared" si="26"/>
        <v/>
      </c>
      <c r="X408" s="41" t="str">
        <f t="shared" si="27"/>
        <v/>
      </c>
      <c r="Y408" s="42"/>
      <c r="Z408" s="42"/>
      <c r="AA408" s="42"/>
      <c r="AB408" s="42"/>
      <c r="AC408" s="42"/>
      <c r="AD408" s="43"/>
    </row>
    <row r="409" spans="2:30" ht="21.95" customHeight="1">
      <c r="B409" s="89"/>
      <c r="C409" s="78"/>
      <c r="D409" s="78"/>
      <c r="E409" s="36"/>
      <c r="F409" s="91"/>
      <c r="G409" s="83"/>
      <c r="H409" s="91"/>
      <c r="I409" s="83"/>
      <c r="J409" s="78"/>
      <c r="K409" s="83"/>
      <c r="L409" s="78"/>
      <c r="M409" s="78"/>
      <c r="N409" s="78"/>
      <c r="O409" s="83"/>
      <c r="P409" s="86"/>
      <c r="Q409" s="65" t="s">
        <v>459</v>
      </c>
      <c r="R409" s="62"/>
      <c r="S409" s="37"/>
      <c r="T409" s="44" t="str">
        <f t="shared" si="28"/>
        <v/>
      </c>
      <c r="U409" s="37"/>
      <c r="V409" s="39" t="str">
        <f t="shared" si="25"/>
        <v/>
      </c>
      <c r="W409" s="40" t="str">
        <f t="shared" si="26"/>
        <v/>
      </c>
      <c r="X409" s="41" t="str">
        <f t="shared" si="27"/>
        <v/>
      </c>
      <c r="Y409" s="42"/>
      <c r="Z409" s="42"/>
      <c r="AA409" s="42"/>
      <c r="AB409" s="42"/>
      <c r="AC409" s="42"/>
      <c r="AD409" s="43"/>
    </row>
    <row r="410" spans="2:30" ht="21.95" customHeight="1">
      <c r="B410" s="90"/>
      <c r="C410" s="79"/>
      <c r="D410" s="79"/>
      <c r="E410" s="36"/>
      <c r="F410" s="92"/>
      <c r="G410" s="84"/>
      <c r="H410" s="92"/>
      <c r="I410" s="84"/>
      <c r="J410" s="79"/>
      <c r="K410" s="84"/>
      <c r="L410" s="79"/>
      <c r="M410" s="79"/>
      <c r="N410" s="79"/>
      <c r="O410" s="84"/>
      <c r="P410" s="87"/>
      <c r="Q410" s="65" t="s">
        <v>460</v>
      </c>
      <c r="R410" s="62"/>
      <c r="S410" s="37"/>
      <c r="T410" s="37" t="str">
        <f t="shared" si="28"/>
        <v/>
      </c>
      <c r="U410" s="37"/>
      <c r="V410" s="37" t="str">
        <f t="shared" si="25"/>
        <v/>
      </c>
      <c r="W410" s="37" t="str">
        <f t="shared" si="26"/>
        <v/>
      </c>
      <c r="X410" s="37" t="str">
        <f t="shared" si="27"/>
        <v/>
      </c>
      <c r="Y410" s="57"/>
      <c r="Z410" s="57"/>
      <c r="AA410" s="57"/>
      <c r="AB410" s="42"/>
      <c r="AC410" s="42"/>
      <c r="AD410" s="43"/>
    </row>
    <row r="411" spans="2:30" ht="21.95" customHeight="1">
      <c r="B411" s="89" t="s">
        <v>867</v>
      </c>
      <c r="C411" s="77" t="str">
        <f>IF(F411="Sea level rise and storm surge","SL",IF(F411="Increased flooding","FL",IF(F411="Increased rainfall variability","RV",IF(F411="Increased average temperature","AT",IF(F411="Increase in hot days","HD",IF(F411="Increased fire risk","FR",IF(F411="Increased atmospheric CO2","AC","")))))))</f>
        <v/>
      </c>
      <c r="D411" s="77">
        <v>82</v>
      </c>
      <c r="E411" s="36"/>
      <c r="F411" s="94"/>
      <c r="G411" s="95"/>
      <c r="H411" s="94"/>
      <c r="I411" s="95"/>
      <c r="J411" s="77" t="str">
        <f>IF(I411="Almost Certain",5,IF(I411="likely",4,IF(I411="Possible",3,IF(I411="Unlikely",2,IF(I411="rare",1,"")))))</f>
        <v/>
      </c>
      <c r="K411" s="95"/>
      <c r="L411" s="77" t="str">
        <f>IF(K411="Catastrophic",5,IF(K411="Major",4,IF(K411="Moderate",3,IF(K411="Minor",2,IF(K411="Insignificant",1,"")))))</f>
        <v/>
      </c>
      <c r="M411" s="77" t="str">
        <f>IF(L411="","",L411+J411)</f>
        <v/>
      </c>
      <c r="N411" s="77" t="str">
        <f>IF(M411="","",IF(M411&lt;5,"Low",IF(AND(M411&gt;4,M411&lt;7),"Moderate",IF(M411=7,"High",IF(M411&gt;7,"Extreme",)))))</f>
        <v/>
      </c>
      <c r="O411" s="83"/>
      <c r="P411" s="88"/>
      <c r="Q411" s="65" t="s">
        <v>461</v>
      </c>
      <c r="R411" s="62"/>
      <c r="S411" s="37"/>
      <c r="T411" s="44" t="str">
        <f t="shared" si="28"/>
        <v/>
      </c>
      <c r="U411" s="37"/>
      <c r="V411" s="39" t="str">
        <f t="shared" si="25"/>
        <v/>
      </c>
      <c r="W411" s="40" t="str">
        <f t="shared" si="26"/>
        <v/>
      </c>
      <c r="X411" s="41" t="str">
        <f t="shared" si="27"/>
        <v/>
      </c>
      <c r="Y411" s="42"/>
      <c r="Z411" s="42"/>
      <c r="AA411" s="42"/>
      <c r="AB411" s="42"/>
      <c r="AC411" s="42"/>
      <c r="AD411" s="43"/>
    </row>
    <row r="412" spans="2:30" ht="21.95" customHeight="1">
      <c r="B412" s="89"/>
      <c r="C412" s="78"/>
      <c r="D412" s="78"/>
      <c r="E412" s="36"/>
      <c r="F412" s="91"/>
      <c r="G412" s="83"/>
      <c r="H412" s="91"/>
      <c r="I412" s="83"/>
      <c r="J412" s="78"/>
      <c r="K412" s="83"/>
      <c r="L412" s="78"/>
      <c r="M412" s="78"/>
      <c r="N412" s="78"/>
      <c r="O412" s="83"/>
      <c r="P412" s="86"/>
      <c r="Q412" s="65" t="s">
        <v>462</v>
      </c>
      <c r="R412" s="62"/>
      <c r="S412" s="37"/>
      <c r="T412" s="44" t="str">
        <f t="shared" si="28"/>
        <v/>
      </c>
      <c r="U412" s="37"/>
      <c r="V412" s="39" t="str">
        <f t="shared" si="25"/>
        <v/>
      </c>
      <c r="W412" s="40" t="str">
        <f t="shared" si="26"/>
        <v/>
      </c>
      <c r="X412" s="41" t="str">
        <f t="shared" si="27"/>
        <v/>
      </c>
      <c r="Y412" s="42"/>
      <c r="Z412" s="42"/>
      <c r="AA412" s="42"/>
      <c r="AB412" s="42"/>
      <c r="AC412" s="42"/>
      <c r="AD412" s="43"/>
    </row>
    <row r="413" spans="2:30" ht="21.95" customHeight="1">
      <c r="B413" s="89"/>
      <c r="C413" s="78"/>
      <c r="D413" s="78"/>
      <c r="E413" s="36"/>
      <c r="F413" s="91"/>
      <c r="G413" s="83"/>
      <c r="H413" s="91"/>
      <c r="I413" s="83"/>
      <c r="J413" s="78"/>
      <c r="K413" s="83"/>
      <c r="L413" s="78"/>
      <c r="M413" s="78"/>
      <c r="N413" s="78"/>
      <c r="O413" s="83"/>
      <c r="P413" s="86"/>
      <c r="Q413" s="65" t="s">
        <v>463</v>
      </c>
      <c r="R413" s="62"/>
      <c r="S413" s="37"/>
      <c r="T413" s="44" t="str">
        <f t="shared" si="28"/>
        <v/>
      </c>
      <c r="U413" s="37"/>
      <c r="V413" s="39" t="str">
        <f t="shared" si="25"/>
        <v/>
      </c>
      <c r="W413" s="40" t="str">
        <f t="shared" si="26"/>
        <v/>
      </c>
      <c r="X413" s="41" t="str">
        <f t="shared" si="27"/>
        <v/>
      </c>
      <c r="Y413" s="42"/>
      <c r="Z413" s="42"/>
      <c r="AA413" s="42"/>
      <c r="AB413" s="42"/>
      <c r="AC413" s="42"/>
      <c r="AD413" s="43"/>
    </row>
    <row r="414" spans="2:30" ht="21.95" customHeight="1">
      <c r="B414" s="89"/>
      <c r="C414" s="78"/>
      <c r="D414" s="78"/>
      <c r="E414" s="36"/>
      <c r="F414" s="91"/>
      <c r="G414" s="83"/>
      <c r="H414" s="91"/>
      <c r="I414" s="83"/>
      <c r="J414" s="78"/>
      <c r="K414" s="83"/>
      <c r="L414" s="78"/>
      <c r="M414" s="78"/>
      <c r="N414" s="78"/>
      <c r="O414" s="83"/>
      <c r="P414" s="86"/>
      <c r="Q414" s="65" t="s">
        <v>464</v>
      </c>
      <c r="R414" s="62"/>
      <c r="S414" s="37"/>
      <c r="T414" s="44" t="str">
        <f t="shared" si="28"/>
        <v/>
      </c>
      <c r="U414" s="37"/>
      <c r="V414" s="39" t="str">
        <f t="shared" si="25"/>
        <v/>
      </c>
      <c r="W414" s="40" t="str">
        <f t="shared" si="26"/>
        <v/>
      </c>
      <c r="X414" s="41" t="str">
        <f t="shared" si="27"/>
        <v/>
      </c>
      <c r="Y414" s="42"/>
      <c r="Z414" s="42"/>
      <c r="AA414" s="42"/>
      <c r="AB414" s="42"/>
      <c r="AC414" s="42"/>
      <c r="AD414" s="43"/>
    </row>
    <row r="415" spans="2:30" ht="21.95" customHeight="1">
      <c r="B415" s="90"/>
      <c r="C415" s="79"/>
      <c r="D415" s="79"/>
      <c r="E415" s="36"/>
      <c r="F415" s="92"/>
      <c r="G415" s="84"/>
      <c r="H415" s="92"/>
      <c r="I415" s="84"/>
      <c r="J415" s="79"/>
      <c r="K415" s="84"/>
      <c r="L415" s="79"/>
      <c r="M415" s="79"/>
      <c r="N415" s="79"/>
      <c r="O415" s="84"/>
      <c r="P415" s="87"/>
      <c r="Q415" s="65" t="s">
        <v>465</v>
      </c>
      <c r="R415" s="62"/>
      <c r="S415" s="37"/>
      <c r="T415" s="44" t="str">
        <f t="shared" si="28"/>
        <v/>
      </c>
      <c r="U415" s="37"/>
      <c r="V415" s="39" t="str">
        <f t="shared" si="25"/>
        <v/>
      </c>
      <c r="W415" s="40" t="str">
        <f t="shared" si="26"/>
        <v/>
      </c>
      <c r="X415" s="41" t="str">
        <f t="shared" si="27"/>
        <v/>
      </c>
      <c r="Y415" s="42"/>
      <c r="Z415" s="42"/>
      <c r="AA415" s="42"/>
      <c r="AB415" s="42"/>
      <c r="AC415" s="42"/>
      <c r="AD415" s="43"/>
    </row>
    <row r="416" spans="2:30" ht="21.95" customHeight="1">
      <c r="B416" s="89" t="s">
        <v>868</v>
      </c>
      <c r="C416" s="77" t="str">
        <f>IF(F416="Sea level rise and storm surge","SL",IF(F416="Increased flooding","FL",IF(F416="Increased rainfall variability","RV",IF(F416="Increased average temperature","AT",IF(F416="Increase in hot days","HD",IF(F416="Increased fire risk","FR",IF(F416="Increased atmospheric CO2","AC","")))))))</f>
        <v/>
      </c>
      <c r="D416" s="77">
        <v>83</v>
      </c>
      <c r="E416" s="36"/>
      <c r="F416" s="94"/>
      <c r="G416" s="95"/>
      <c r="H416" s="94"/>
      <c r="I416" s="95"/>
      <c r="J416" s="77" t="str">
        <f>IF(I416="Almost Certain",5,IF(I416="likely",4,IF(I416="Possible",3,IF(I416="Unlikely",2,IF(I416="rare",1,"")))))</f>
        <v/>
      </c>
      <c r="K416" s="95"/>
      <c r="L416" s="77" t="str">
        <f>IF(K416="Catastrophic",5,IF(K416="Major",4,IF(K416="Moderate",3,IF(K416="Minor",2,IF(K416="Insignificant",1,"")))))</f>
        <v/>
      </c>
      <c r="M416" s="77" t="str">
        <f>IF(L416="","",L416+J416)</f>
        <v/>
      </c>
      <c r="N416" s="77" t="str">
        <f>IF(M416="","",IF(M416&lt;5,"Low",IF(AND(M416&gt;4,M416&lt;7),"Moderate",IF(M416=7,"High",IF(M416&gt;7,"Extreme",)))))</f>
        <v/>
      </c>
      <c r="O416" s="83"/>
      <c r="P416" s="88"/>
      <c r="Q416" s="65" t="s">
        <v>466</v>
      </c>
      <c r="R416" s="62"/>
      <c r="S416" s="37"/>
      <c r="T416" s="44" t="str">
        <f t="shared" si="28"/>
        <v/>
      </c>
      <c r="U416" s="37"/>
      <c r="V416" s="39" t="str">
        <f t="shared" si="25"/>
        <v/>
      </c>
      <c r="W416" s="40" t="str">
        <f t="shared" si="26"/>
        <v/>
      </c>
      <c r="X416" s="41" t="str">
        <f t="shared" si="27"/>
        <v/>
      </c>
      <c r="Y416" s="42"/>
      <c r="Z416" s="42"/>
      <c r="AA416" s="42"/>
      <c r="AB416" s="42"/>
      <c r="AC416" s="42"/>
      <c r="AD416" s="43"/>
    </row>
    <row r="417" spans="2:30" ht="21.95" customHeight="1">
      <c r="B417" s="89"/>
      <c r="C417" s="78"/>
      <c r="D417" s="78"/>
      <c r="E417" s="36"/>
      <c r="F417" s="91"/>
      <c r="G417" s="83"/>
      <c r="H417" s="91"/>
      <c r="I417" s="83"/>
      <c r="J417" s="78"/>
      <c r="K417" s="83"/>
      <c r="L417" s="78"/>
      <c r="M417" s="78"/>
      <c r="N417" s="78"/>
      <c r="O417" s="83"/>
      <c r="P417" s="86"/>
      <c r="Q417" s="65" t="s">
        <v>467</v>
      </c>
      <c r="R417" s="62"/>
      <c r="S417" s="37"/>
      <c r="T417" s="44" t="str">
        <f t="shared" si="28"/>
        <v/>
      </c>
      <c r="U417" s="37"/>
      <c r="V417" s="39" t="str">
        <f t="shared" si="25"/>
        <v/>
      </c>
      <c r="W417" s="40" t="str">
        <f t="shared" si="26"/>
        <v/>
      </c>
      <c r="X417" s="41" t="str">
        <f t="shared" si="27"/>
        <v/>
      </c>
      <c r="Y417" s="42"/>
      <c r="Z417" s="42"/>
      <c r="AA417" s="42"/>
      <c r="AB417" s="42"/>
      <c r="AC417" s="42"/>
      <c r="AD417" s="43"/>
    </row>
    <row r="418" spans="2:30" ht="21.95" customHeight="1">
      <c r="B418" s="89"/>
      <c r="C418" s="78"/>
      <c r="D418" s="78"/>
      <c r="E418" s="36"/>
      <c r="F418" s="91"/>
      <c r="G418" s="83"/>
      <c r="H418" s="91"/>
      <c r="I418" s="83"/>
      <c r="J418" s="78"/>
      <c r="K418" s="83"/>
      <c r="L418" s="78"/>
      <c r="M418" s="78"/>
      <c r="N418" s="78"/>
      <c r="O418" s="83"/>
      <c r="P418" s="86"/>
      <c r="Q418" s="65" t="s">
        <v>468</v>
      </c>
      <c r="R418" s="62"/>
      <c r="S418" s="37"/>
      <c r="T418" s="44" t="str">
        <f t="shared" si="28"/>
        <v/>
      </c>
      <c r="U418" s="37"/>
      <c r="V418" s="39" t="str">
        <f t="shared" si="25"/>
        <v/>
      </c>
      <c r="W418" s="40" t="str">
        <f t="shared" si="26"/>
        <v/>
      </c>
      <c r="X418" s="41" t="str">
        <f t="shared" si="27"/>
        <v/>
      </c>
      <c r="Y418" s="42"/>
      <c r="Z418" s="42"/>
      <c r="AA418" s="42"/>
      <c r="AB418" s="42"/>
      <c r="AC418" s="42"/>
      <c r="AD418" s="43"/>
    </row>
    <row r="419" spans="2:30" ht="21.95" customHeight="1">
      <c r="B419" s="89"/>
      <c r="C419" s="78"/>
      <c r="D419" s="78"/>
      <c r="E419" s="36"/>
      <c r="F419" s="91"/>
      <c r="G419" s="83"/>
      <c r="H419" s="91"/>
      <c r="I419" s="83"/>
      <c r="J419" s="78"/>
      <c r="K419" s="83"/>
      <c r="L419" s="78"/>
      <c r="M419" s="78"/>
      <c r="N419" s="78"/>
      <c r="O419" s="83"/>
      <c r="P419" s="86"/>
      <c r="Q419" s="65" t="s">
        <v>469</v>
      </c>
      <c r="R419" s="62"/>
      <c r="S419" s="37"/>
      <c r="T419" s="44" t="str">
        <f t="shared" si="28"/>
        <v/>
      </c>
      <c r="U419" s="37"/>
      <c r="V419" s="39" t="str">
        <f t="shared" si="25"/>
        <v/>
      </c>
      <c r="W419" s="40" t="str">
        <f t="shared" si="26"/>
        <v/>
      </c>
      <c r="X419" s="41" t="str">
        <f t="shared" si="27"/>
        <v/>
      </c>
      <c r="Y419" s="42"/>
      <c r="Z419" s="42"/>
      <c r="AA419" s="42"/>
      <c r="AB419" s="42"/>
      <c r="AC419" s="42"/>
      <c r="AD419" s="43"/>
    </row>
    <row r="420" spans="2:30" ht="21.95" customHeight="1">
      <c r="B420" s="90"/>
      <c r="C420" s="79"/>
      <c r="D420" s="79"/>
      <c r="E420" s="36"/>
      <c r="F420" s="92"/>
      <c r="G420" s="84"/>
      <c r="H420" s="92"/>
      <c r="I420" s="84"/>
      <c r="J420" s="79"/>
      <c r="K420" s="84"/>
      <c r="L420" s="79"/>
      <c r="M420" s="79"/>
      <c r="N420" s="79"/>
      <c r="O420" s="84"/>
      <c r="P420" s="87"/>
      <c r="Q420" s="65" t="s">
        <v>470</v>
      </c>
      <c r="R420" s="62"/>
      <c r="S420" s="37"/>
      <c r="T420" s="37" t="str">
        <f t="shared" si="28"/>
        <v/>
      </c>
      <c r="U420" s="37"/>
      <c r="V420" s="37" t="str">
        <f t="shared" si="25"/>
        <v/>
      </c>
      <c r="W420" s="37" t="str">
        <f t="shared" si="26"/>
        <v/>
      </c>
      <c r="X420" s="37" t="str">
        <f t="shared" si="27"/>
        <v/>
      </c>
      <c r="Y420" s="57"/>
      <c r="Z420" s="57"/>
      <c r="AA420" s="57"/>
      <c r="AB420" s="42"/>
      <c r="AC420" s="42"/>
      <c r="AD420" s="43"/>
    </row>
    <row r="421" spans="2:30" ht="21.95" customHeight="1">
      <c r="B421" s="89" t="s">
        <v>869</v>
      </c>
      <c r="C421" s="77" t="str">
        <f>IF(F421="Sea level rise and storm surge","SL",IF(F421="Increased flooding","FL",IF(F421="Increased rainfall variability","RV",IF(F421="Increased average temperature","AT",IF(F421="Increase in hot days","HD",IF(F421="Increased fire risk","FR",IF(F421="Increased atmospheric CO2","AC","")))))))</f>
        <v/>
      </c>
      <c r="D421" s="77">
        <v>84</v>
      </c>
      <c r="E421" s="36"/>
      <c r="F421" s="94"/>
      <c r="G421" s="95"/>
      <c r="H421" s="94"/>
      <c r="I421" s="95"/>
      <c r="J421" s="77" t="str">
        <f>IF(I421="Almost Certain",5,IF(I421="likely",4,IF(I421="Possible",3,IF(I421="Unlikely",2,IF(I421="rare",1,"")))))</f>
        <v/>
      </c>
      <c r="K421" s="95"/>
      <c r="L421" s="77" t="str">
        <f>IF(K421="Catastrophic",5,IF(K421="Major",4,IF(K421="Moderate",3,IF(K421="Minor",2,IF(K421="Insignificant",1,"")))))</f>
        <v/>
      </c>
      <c r="M421" s="77" t="str">
        <f>IF(L421="","",L421+J421)</f>
        <v/>
      </c>
      <c r="N421" s="77" t="str">
        <f>IF(M421="","",IF(M421&lt;5,"Low",IF(AND(M421&gt;4,M421&lt;7),"Moderate",IF(M421=7,"High",IF(M421&gt;7,"Extreme",)))))</f>
        <v/>
      </c>
      <c r="O421" s="83"/>
      <c r="P421" s="88"/>
      <c r="Q421" s="65" t="s">
        <v>471</v>
      </c>
      <c r="R421" s="62"/>
      <c r="S421" s="37"/>
      <c r="T421" s="44" t="str">
        <f t="shared" si="28"/>
        <v/>
      </c>
      <c r="U421" s="37"/>
      <c r="V421" s="39" t="str">
        <f t="shared" si="25"/>
        <v/>
      </c>
      <c r="W421" s="40" t="str">
        <f t="shared" si="26"/>
        <v/>
      </c>
      <c r="X421" s="41" t="str">
        <f t="shared" si="27"/>
        <v/>
      </c>
      <c r="Y421" s="42"/>
      <c r="Z421" s="42"/>
      <c r="AA421" s="42"/>
      <c r="AB421" s="42"/>
      <c r="AC421" s="42"/>
      <c r="AD421" s="43"/>
    </row>
    <row r="422" spans="2:30" ht="21.95" customHeight="1">
      <c r="B422" s="89"/>
      <c r="C422" s="78"/>
      <c r="D422" s="78"/>
      <c r="E422" s="36"/>
      <c r="F422" s="91"/>
      <c r="G422" s="83"/>
      <c r="H422" s="91"/>
      <c r="I422" s="83"/>
      <c r="J422" s="78"/>
      <c r="K422" s="83"/>
      <c r="L422" s="78"/>
      <c r="M422" s="78"/>
      <c r="N422" s="78"/>
      <c r="O422" s="83"/>
      <c r="P422" s="86"/>
      <c r="Q422" s="65" t="s">
        <v>472</v>
      </c>
      <c r="R422" s="62"/>
      <c r="S422" s="37"/>
      <c r="T422" s="44" t="str">
        <f t="shared" si="28"/>
        <v/>
      </c>
      <c r="U422" s="37"/>
      <c r="V422" s="39" t="str">
        <f t="shared" si="25"/>
        <v/>
      </c>
      <c r="W422" s="40" t="str">
        <f t="shared" si="26"/>
        <v/>
      </c>
      <c r="X422" s="41" t="str">
        <f t="shared" si="27"/>
        <v/>
      </c>
      <c r="Y422" s="42"/>
      <c r="Z422" s="42"/>
      <c r="AA422" s="42"/>
      <c r="AB422" s="42"/>
      <c r="AC422" s="42"/>
      <c r="AD422" s="43"/>
    </row>
    <row r="423" spans="2:30" ht="21.95" customHeight="1">
      <c r="B423" s="89"/>
      <c r="C423" s="78"/>
      <c r="D423" s="78"/>
      <c r="E423" s="36"/>
      <c r="F423" s="91"/>
      <c r="G423" s="83"/>
      <c r="H423" s="91"/>
      <c r="I423" s="83"/>
      <c r="J423" s="78"/>
      <c r="K423" s="83"/>
      <c r="L423" s="78"/>
      <c r="M423" s="78"/>
      <c r="N423" s="78"/>
      <c r="O423" s="83"/>
      <c r="P423" s="86"/>
      <c r="Q423" s="65" t="s">
        <v>473</v>
      </c>
      <c r="R423" s="62"/>
      <c r="S423" s="37"/>
      <c r="T423" s="44" t="str">
        <f t="shared" si="28"/>
        <v/>
      </c>
      <c r="U423" s="37"/>
      <c r="V423" s="39" t="str">
        <f t="shared" si="25"/>
        <v/>
      </c>
      <c r="W423" s="40" t="str">
        <f t="shared" si="26"/>
        <v/>
      </c>
      <c r="X423" s="41" t="str">
        <f t="shared" si="27"/>
        <v/>
      </c>
      <c r="Y423" s="42"/>
      <c r="Z423" s="42"/>
      <c r="AA423" s="42"/>
      <c r="AB423" s="42"/>
      <c r="AC423" s="42"/>
      <c r="AD423" s="43"/>
    </row>
    <row r="424" spans="2:30" ht="21.95" customHeight="1">
      <c r="B424" s="89"/>
      <c r="C424" s="78"/>
      <c r="D424" s="78"/>
      <c r="E424" s="36"/>
      <c r="F424" s="91"/>
      <c r="G424" s="83"/>
      <c r="H424" s="91"/>
      <c r="I424" s="83"/>
      <c r="J424" s="78"/>
      <c r="K424" s="83"/>
      <c r="L424" s="78"/>
      <c r="M424" s="78"/>
      <c r="N424" s="78"/>
      <c r="O424" s="83"/>
      <c r="P424" s="86"/>
      <c r="Q424" s="65" t="s">
        <v>474</v>
      </c>
      <c r="R424" s="62"/>
      <c r="S424" s="37"/>
      <c r="T424" s="44" t="str">
        <f t="shared" si="28"/>
        <v/>
      </c>
      <c r="U424" s="37"/>
      <c r="V424" s="39" t="str">
        <f t="shared" si="25"/>
        <v/>
      </c>
      <c r="W424" s="40" t="str">
        <f t="shared" si="26"/>
        <v/>
      </c>
      <c r="X424" s="41" t="str">
        <f t="shared" si="27"/>
        <v/>
      </c>
      <c r="Y424" s="42"/>
      <c r="Z424" s="42"/>
      <c r="AA424" s="42"/>
      <c r="AB424" s="42"/>
      <c r="AC424" s="42"/>
      <c r="AD424" s="43"/>
    </row>
    <row r="425" spans="2:30" ht="21.95" customHeight="1">
      <c r="B425" s="90"/>
      <c r="C425" s="79"/>
      <c r="D425" s="79"/>
      <c r="E425" s="36"/>
      <c r="F425" s="92"/>
      <c r="G425" s="84"/>
      <c r="H425" s="92"/>
      <c r="I425" s="84"/>
      <c r="J425" s="79"/>
      <c r="K425" s="84"/>
      <c r="L425" s="79"/>
      <c r="M425" s="79"/>
      <c r="N425" s="79"/>
      <c r="O425" s="84"/>
      <c r="P425" s="87"/>
      <c r="Q425" s="65" t="s">
        <v>475</v>
      </c>
      <c r="R425" s="62"/>
      <c r="S425" s="37"/>
      <c r="T425" s="44" t="str">
        <f t="shared" si="28"/>
        <v/>
      </c>
      <c r="U425" s="37"/>
      <c r="V425" s="39" t="str">
        <f t="shared" si="25"/>
        <v/>
      </c>
      <c r="W425" s="40" t="str">
        <f t="shared" si="26"/>
        <v/>
      </c>
      <c r="X425" s="41" t="str">
        <f t="shared" si="27"/>
        <v/>
      </c>
      <c r="Y425" s="42"/>
      <c r="Z425" s="42"/>
      <c r="AA425" s="42"/>
      <c r="AB425" s="42"/>
      <c r="AC425" s="42"/>
      <c r="AD425" s="43"/>
    </row>
    <row r="426" spans="2:30" ht="21.95" customHeight="1">
      <c r="B426" s="89" t="s">
        <v>870</v>
      </c>
      <c r="C426" s="77" t="str">
        <f>IF(F426="Sea level rise and storm surge","SL",IF(F426="Increased flooding","FL",IF(F426="Increased rainfall variability","RV",IF(F426="Increased average temperature","AT",IF(F426="Increase in hot days","HD",IF(F426="Increased fire risk","FR",IF(F426="Increased atmospheric CO2","AC","")))))))</f>
        <v/>
      </c>
      <c r="D426" s="77">
        <v>85</v>
      </c>
      <c r="E426" s="36"/>
      <c r="F426" s="94"/>
      <c r="G426" s="95"/>
      <c r="H426" s="94"/>
      <c r="I426" s="95"/>
      <c r="J426" s="77" t="str">
        <f>IF(I426="Almost Certain",5,IF(I426="likely",4,IF(I426="Possible",3,IF(I426="Unlikely",2,IF(I426="rare",1,"")))))</f>
        <v/>
      </c>
      <c r="K426" s="95"/>
      <c r="L426" s="77" t="str">
        <f>IF(K426="Catastrophic",5,IF(K426="Major",4,IF(K426="Moderate",3,IF(K426="Minor",2,IF(K426="Insignificant",1,"")))))</f>
        <v/>
      </c>
      <c r="M426" s="77" t="str">
        <f>IF(L426="","",L426+J426)</f>
        <v/>
      </c>
      <c r="N426" s="77" t="str">
        <f>IF(M426="","",IF(M426&lt;5,"Low",IF(AND(M426&gt;4,M426&lt;7),"Moderate",IF(M426=7,"High",IF(M426&gt;7,"Extreme",)))))</f>
        <v/>
      </c>
      <c r="O426" s="83"/>
      <c r="P426" s="88"/>
      <c r="Q426" s="65" t="s">
        <v>476</v>
      </c>
      <c r="R426" s="62"/>
      <c r="S426" s="37"/>
      <c r="T426" s="44" t="str">
        <f t="shared" si="28"/>
        <v/>
      </c>
      <c r="U426" s="37"/>
      <c r="V426" s="39" t="str">
        <f t="shared" si="25"/>
        <v/>
      </c>
      <c r="W426" s="40" t="str">
        <f t="shared" si="26"/>
        <v/>
      </c>
      <c r="X426" s="41" t="str">
        <f t="shared" si="27"/>
        <v/>
      </c>
      <c r="Y426" s="42"/>
      <c r="Z426" s="42"/>
      <c r="AA426" s="42"/>
      <c r="AB426" s="42"/>
      <c r="AC426" s="42"/>
      <c r="AD426" s="43"/>
    </row>
    <row r="427" spans="2:30" ht="21.95" customHeight="1">
      <c r="B427" s="89"/>
      <c r="C427" s="78"/>
      <c r="D427" s="78"/>
      <c r="E427" s="36"/>
      <c r="F427" s="91"/>
      <c r="G427" s="83"/>
      <c r="H427" s="91"/>
      <c r="I427" s="83"/>
      <c r="J427" s="78"/>
      <c r="K427" s="83"/>
      <c r="L427" s="78"/>
      <c r="M427" s="78"/>
      <c r="N427" s="78"/>
      <c r="O427" s="83"/>
      <c r="P427" s="86"/>
      <c r="Q427" s="65" t="s">
        <v>477</v>
      </c>
      <c r="R427" s="62"/>
      <c r="S427" s="37"/>
      <c r="T427" s="44" t="str">
        <f t="shared" si="28"/>
        <v/>
      </c>
      <c r="U427" s="37"/>
      <c r="V427" s="39" t="str">
        <f t="shared" si="25"/>
        <v/>
      </c>
      <c r="W427" s="40" t="str">
        <f t="shared" si="26"/>
        <v/>
      </c>
      <c r="X427" s="41" t="str">
        <f t="shared" si="27"/>
        <v/>
      </c>
      <c r="Y427" s="42"/>
      <c r="Z427" s="42"/>
      <c r="AA427" s="42"/>
      <c r="AB427" s="42"/>
      <c r="AC427" s="42"/>
      <c r="AD427" s="43"/>
    </row>
    <row r="428" spans="2:30" ht="21.95" customHeight="1">
      <c r="B428" s="89"/>
      <c r="C428" s="78"/>
      <c r="D428" s="78"/>
      <c r="E428" s="36"/>
      <c r="F428" s="91"/>
      <c r="G428" s="83"/>
      <c r="H428" s="91"/>
      <c r="I428" s="83"/>
      <c r="J428" s="78"/>
      <c r="K428" s="83"/>
      <c r="L428" s="78"/>
      <c r="M428" s="78"/>
      <c r="N428" s="78"/>
      <c r="O428" s="83"/>
      <c r="P428" s="86"/>
      <c r="Q428" s="65" t="s">
        <v>478</v>
      </c>
      <c r="R428" s="62"/>
      <c r="S428" s="37"/>
      <c r="T428" s="44" t="str">
        <f t="shared" si="28"/>
        <v/>
      </c>
      <c r="U428" s="37"/>
      <c r="V428" s="39" t="str">
        <f t="shared" si="25"/>
        <v/>
      </c>
      <c r="W428" s="40" t="str">
        <f t="shared" si="26"/>
        <v/>
      </c>
      <c r="X428" s="41" t="str">
        <f t="shared" si="27"/>
        <v/>
      </c>
      <c r="Y428" s="42"/>
      <c r="Z428" s="42"/>
      <c r="AA428" s="42"/>
      <c r="AB428" s="42"/>
      <c r="AC428" s="42"/>
      <c r="AD428" s="43"/>
    </row>
    <row r="429" spans="2:30" ht="21.95" customHeight="1">
      <c r="B429" s="89"/>
      <c r="C429" s="78"/>
      <c r="D429" s="78"/>
      <c r="E429" s="36"/>
      <c r="F429" s="91"/>
      <c r="G429" s="83"/>
      <c r="H429" s="91"/>
      <c r="I429" s="83"/>
      <c r="J429" s="78"/>
      <c r="K429" s="83"/>
      <c r="L429" s="78"/>
      <c r="M429" s="78"/>
      <c r="N429" s="78"/>
      <c r="O429" s="83"/>
      <c r="P429" s="86"/>
      <c r="Q429" s="65" t="s">
        <v>479</v>
      </c>
      <c r="R429" s="62"/>
      <c r="S429" s="37"/>
      <c r="T429" s="44" t="str">
        <f t="shared" si="28"/>
        <v/>
      </c>
      <c r="U429" s="37"/>
      <c r="V429" s="39" t="str">
        <f t="shared" si="25"/>
        <v/>
      </c>
      <c r="W429" s="40" t="str">
        <f t="shared" si="26"/>
        <v/>
      </c>
      <c r="X429" s="41" t="str">
        <f t="shared" si="27"/>
        <v/>
      </c>
      <c r="Y429" s="42"/>
      <c r="Z429" s="42"/>
      <c r="AA429" s="42"/>
      <c r="AB429" s="42"/>
      <c r="AC429" s="42"/>
      <c r="AD429" s="43"/>
    </row>
    <row r="430" spans="2:30" ht="21.95" customHeight="1">
      <c r="B430" s="90"/>
      <c r="C430" s="79"/>
      <c r="D430" s="79"/>
      <c r="E430" s="36"/>
      <c r="F430" s="92"/>
      <c r="G430" s="84"/>
      <c r="H430" s="92"/>
      <c r="I430" s="84"/>
      <c r="J430" s="79"/>
      <c r="K430" s="84"/>
      <c r="L430" s="79"/>
      <c r="M430" s="79"/>
      <c r="N430" s="79"/>
      <c r="O430" s="84"/>
      <c r="P430" s="87"/>
      <c r="Q430" s="65" t="s">
        <v>480</v>
      </c>
      <c r="R430" s="62"/>
      <c r="S430" s="37"/>
      <c r="T430" s="37" t="str">
        <f t="shared" si="28"/>
        <v/>
      </c>
      <c r="U430" s="37"/>
      <c r="V430" s="37" t="str">
        <f t="shared" si="25"/>
        <v/>
      </c>
      <c r="W430" s="37" t="str">
        <f t="shared" si="26"/>
        <v/>
      </c>
      <c r="X430" s="37" t="str">
        <f t="shared" si="27"/>
        <v/>
      </c>
      <c r="Y430" s="57"/>
      <c r="Z430" s="57"/>
      <c r="AA430" s="57"/>
      <c r="AB430" s="42"/>
      <c r="AC430" s="42"/>
      <c r="AD430" s="43"/>
    </row>
    <row r="431" spans="2:30" ht="21.95" customHeight="1">
      <c r="B431" s="89" t="s">
        <v>871</v>
      </c>
      <c r="C431" s="77" t="str">
        <f>IF(F431="Sea level rise and storm surge","SL",IF(F431="Increased flooding","FL",IF(F431="Increased rainfall variability","RV",IF(F431="Increased average temperature","AT",IF(F431="Increase in hot days","HD",IF(F431="Increased fire risk","FR",IF(F431="Increased atmospheric CO2","AC","")))))))</f>
        <v/>
      </c>
      <c r="D431" s="77">
        <v>86</v>
      </c>
      <c r="E431" s="36"/>
      <c r="F431" s="94"/>
      <c r="G431" s="95"/>
      <c r="H431" s="94"/>
      <c r="I431" s="95"/>
      <c r="J431" s="77" t="str">
        <f>IF(I431="Almost Certain",5,IF(I431="likely",4,IF(I431="Possible",3,IF(I431="Unlikely",2,IF(I431="rare",1,"")))))</f>
        <v/>
      </c>
      <c r="K431" s="95"/>
      <c r="L431" s="77" t="str">
        <f>IF(K431="Catastrophic",5,IF(K431="Major",4,IF(K431="Moderate",3,IF(K431="Minor",2,IF(K431="Insignificant",1,"")))))</f>
        <v/>
      </c>
      <c r="M431" s="77" t="str">
        <f>IF(L431="","",L431+J431)</f>
        <v/>
      </c>
      <c r="N431" s="77" t="str">
        <f>IF(M431="","",IF(M431&lt;5,"Low",IF(AND(M431&gt;4,M431&lt;7),"Moderate",IF(M431=7,"High",IF(M431&gt;7,"Extreme",)))))</f>
        <v/>
      </c>
      <c r="O431" s="83"/>
      <c r="P431" s="88"/>
      <c r="Q431" s="65" t="s">
        <v>481</v>
      </c>
      <c r="R431" s="62"/>
      <c r="S431" s="37"/>
      <c r="T431" s="44" t="str">
        <f t="shared" si="28"/>
        <v/>
      </c>
      <c r="U431" s="37"/>
      <c r="V431" s="39" t="str">
        <f t="shared" si="25"/>
        <v/>
      </c>
      <c r="W431" s="40" t="str">
        <f t="shared" si="26"/>
        <v/>
      </c>
      <c r="X431" s="41" t="str">
        <f t="shared" si="27"/>
        <v/>
      </c>
      <c r="Y431" s="42"/>
      <c r="Z431" s="42"/>
      <c r="AA431" s="42"/>
      <c r="AB431" s="42"/>
      <c r="AC431" s="42"/>
      <c r="AD431" s="43"/>
    </row>
    <row r="432" spans="2:30" ht="21.95" customHeight="1">
      <c r="B432" s="89"/>
      <c r="C432" s="78"/>
      <c r="D432" s="78"/>
      <c r="E432" s="36"/>
      <c r="F432" s="91"/>
      <c r="G432" s="83"/>
      <c r="H432" s="91"/>
      <c r="I432" s="83"/>
      <c r="J432" s="78"/>
      <c r="K432" s="83"/>
      <c r="L432" s="78"/>
      <c r="M432" s="78"/>
      <c r="N432" s="78"/>
      <c r="O432" s="83"/>
      <c r="P432" s="86"/>
      <c r="Q432" s="65" t="s">
        <v>482</v>
      </c>
      <c r="R432" s="62"/>
      <c r="S432" s="37"/>
      <c r="T432" s="44" t="str">
        <f t="shared" si="28"/>
        <v/>
      </c>
      <c r="U432" s="37"/>
      <c r="V432" s="39" t="str">
        <f t="shared" si="25"/>
        <v/>
      </c>
      <c r="W432" s="40" t="str">
        <f t="shared" si="26"/>
        <v/>
      </c>
      <c r="X432" s="41" t="str">
        <f t="shared" si="27"/>
        <v/>
      </c>
      <c r="Y432" s="42"/>
      <c r="Z432" s="42"/>
      <c r="AA432" s="42"/>
      <c r="AB432" s="42"/>
      <c r="AC432" s="42"/>
      <c r="AD432" s="43"/>
    </row>
    <row r="433" spans="2:30" ht="21.95" customHeight="1">
      <c r="B433" s="89"/>
      <c r="C433" s="78"/>
      <c r="D433" s="78"/>
      <c r="E433" s="36"/>
      <c r="F433" s="91"/>
      <c r="G433" s="83"/>
      <c r="H433" s="91"/>
      <c r="I433" s="83"/>
      <c r="J433" s="78"/>
      <c r="K433" s="83"/>
      <c r="L433" s="78"/>
      <c r="M433" s="78"/>
      <c r="N433" s="78"/>
      <c r="O433" s="83"/>
      <c r="P433" s="86"/>
      <c r="Q433" s="65" t="s">
        <v>483</v>
      </c>
      <c r="R433" s="62"/>
      <c r="S433" s="37"/>
      <c r="T433" s="44" t="str">
        <f t="shared" si="28"/>
        <v/>
      </c>
      <c r="U433" s="37"/>
      <c r="V433" s="39" t="str">
        <f t="shared" si="25"/>
        <v/>
      </c>
      <c r="W433" s="40" t="str">
        <f t="shared" si="26"/>
        <v/>
      </c>
      <c r="X433" s="41" t="str">
        <f t="shared" si="27"/>
        <v/>
      </c>
      <c r="Y433" s="42"/>
      <c r="Z433" s="42"/>
      <c r="AA433" s="42"/>
      <c r="AB433" s="42"/>
      <c r="AC433" s="42"/>
      <c r="AD433" s="43"/>
    </row>
    <row r="434" spans="2:30" ht="21.95" customHeight="1">
      <c r="B434" s="89"/>
      <c r="C434" s="78"/>
      <c r="D434" s="78"/>
      <c r="E434" s="36"/>
      <c r="F434" s="91"/>
      <c r="G434" s="83"/>
      <c r="H434" s="91"/>
      <c r="I434" s="83"/>
      <c r="J434" s="78"/>
      <c r="K434" s="83"/>
      <c r="L434" s="78"/>
      <c r="M434" s="78"/>
      <c r="N434" s="78"/>
      <c r="O434" s="83"/>
      <c r="P434" s="86"/>
      <c r="Q434" s="65" t="s">
        <v>484</v>
      </c>
      <c r="R434" s="62"/>
      <c r="S434" s="37"/>
      <c r="T434" s="44" t="str">
        <f t="shared" si="28"/>
        <v/>
      </c>
      <c r="U434" s="37"/>
      <c r="V434" s="39" t="str">
        <f t="shared" si="25"/>
        <v/>
      </c>
      <c r="W434" s="40" t="str">
        <f t="shared" si="26"/>
        <v/>
      </c>
      <c r="X434" s="41" t="str">
        <f t="shared" si="27"/>
        <v/>
      </c>
      <c r="Y434" s="42"/>
      <c r="Z434" s="42"/>
      <c r="AA434" s="42"/>
      <c r="AB434" s="42"/>
      <c r="AC434" s="42"/>
      <c r="AD434" s="43"/>
    </row>
    <row r="435" spans="2:30" ht="21.95" customHeight="1">
      <c r="B435" s="90"/>
      <c r="C435" s="79"/>
      <c r="D435" s="79"/>
      <c r="E435" s="36"/>
      <c r="F435" s="92"/>
      <c r="G435" s="84"/>
      <c r="H435" s="92"/>
      <c r="I435" s="84"/>
      <c r="J435" s="79"/>
      <c r="K435" s="84"/>
      <c r="L435" s="79"/>
      <c r="M435" s="79"/>
      <c r="N435" s="79"/>
      <c r="O435" s="84"/>
      <c r="P435" s="87"/>
      <c r="Q435" s="65" t="s">
        <v>485</v>
      </c>
      <c r="R435" s="62"/>
      <c r="S435" s="37"/>
      <c r="T435" s="44" t="str">
        <f t="shared" si="28"/>
        <v/>
      </c>
      <c r="U435" s="37"/>
      <c r="V435" s="39" t="str">
        <f t="shared" si="25"/>
        <v/>
      </c>
      <c r="W435" s="40" t="str">
        <f t="shared" si="26"/>
        <v/>
      </c>
      <c r="X435" s="41" t="str">
        <f t="shared" si="27"/>
        <v/>
      </c>
      <c r="Y435" s="42"/>
      <c r="Z435" s="42"/>
      <c r="AA435" s="42"/>
      <c r="AB435" s="42"/>
      <c r="AC435" s="42"/>
      <c r="AD435" s="43"/>
    </row>
    <row r="436" spans="2:30" ht="21.95" customHeight="1">
      <c r="B436" s="89" t="s">
        <v>872</v>
      </c>
      <c r="C436" s="77" t="str">
        <f>IF(F436="Sea level rise and storm surge","SL",IF(F436="Increased flooding","FL",IF(F436="Increased rainfall variability","RV",IF(F436="Increased average temperature","AT",IF(F436="Increase in hot days","HD",IF(F436="Increased fire risk","FR",IF(F436="Increased atmospheric CO2","AC","")))))))</f>
        <v/>
      </c>
      <c r="D436" s="77">
        <v>87</v>
      </c>
      <c r="E436" s="36"/>
      <c r="F436" s="94"/>
      <c r="G436" s="95"/>
      <c r="H436" s="94"/>
      <c r="I436" s="95"/>
      <c r="J436" s="77" t="str">
        <f>IF(I436="Almost Certain",5,IF(I436="likely",4,IF(I436="Possible",3,IF(I436="Unlikely",2,IF(I436="rare",1,"")))))</f>
        <v/>
      </c>
      <c r="K436" s="95"/>
      <c r="L436" s="77" t="str">
        <f>IF(K436="Catastrophic",5,IF(K436="Major",4,IF(K436="Moderate",3,IF(K436="Minor",2,IF(K436="Insignificant",1,"")))))</f>
        <v/>
      </c>
      <c r="M436" s="77" t="str">
        <f>IF(L436="","",L436+J436)</f>
        <v/>
      </c>
      <c r="N436" s="77" t="str">
        <f>IF(M436="","",IF(M436&lt;5,"Low",IF(AND(M436&gt;4,M436&lt;7),"Moderate",IF(M436=7,"High",IF(M436&gt;7,"Extreme",)))))</f>
        <v/>
      </c>
      <c r="O436" s="83"/>
      <c r="P436" s="88"/>
      <c r="Q436" s="65" t="s">
        <v>486</v>
      </c>
      <c r="R436" s="62"/>
      <c r="S436" s="37"/>
      <c r="T436" s="44" t="str">
        <f t="shared" si="28"/>
        <v/>
      </c>
      <c r="U436" s="37"/>
      <c r="V436" s="39" t="str">
        <f t="shared" si="25"/>
        <v/>
      </c>
      <c r="W436" s="40" t="str">
        <f t="shared" si="26"/>
        <v/>
      </c>
      <c r="X436" s="41" t="str">
        <f t="shared" si="27"/>
        <v/>
      </c>
      <c r="Y436" s="42"/>
      <c r="Z436" s="42"/>
      <c r="AA436" s="42"/>
      <c r="AB436" s="42"/>
      <c r="AC436" s="42"/>
      <c r="AD436" s="43"/>
    </row>
    <row r="437" spans="2:30" ht="21.95" customHeight="1">
      <c r="B437" s="89"/>
      <c r="C437" s="78"/>
      <c r="D437" s="78"/>
      <c r="E437" s="36"/>
      <c r="F437" s="91"/>
      <c r="G437" s="83"/>
      <c r="H437" s="91"/>
      <c r="I437" s="83"/>
      <c r="J437" s="78"/>
      <c r="K437" s="83"/>
      <c r="L437" s="78"/>
      <c r="M437" s="78"/>
      <c r="N437" s="78"/>
      <c r="O437" s="83"/>
      <c r="P437" s="86"/>
      <c r="Q437" s="65" t="s">
        <v>487</v>
      </c>
      <c r="R437" s="62"/>
      <c r="S437" s="37"/>
      <c r="T437" s="44" t="str">
        <f t="shared" si="28"/>
        <v/>
      </c>
      <c r="U437" s="37"/>
      <c r="V437" s="39" t="str">
        <f t="shared" si="25"/>
        <v/>
      </c>
      <c r="W437" s="40" t="str">
        <f t="shared" si="26"/>
        <v/>
      </c>
      <c r="X437" s="41" t="str">
        <f t="shared" si="27"/>
        <v/>
      </c>
      <c r="Y437" s="42"/>
      <c r="Z437" s="42"/>
      <c r="AA437" s="42"/>
      <c r="AB437" s="42"/>
      <c r="AC437" s="42"/>
      <c r="AD437" s="43"/>
    </row>
    <row r="438" spans="2:30" ht="21.95" customHeight="1">
      <c r="B438" s="89"/>
      <c r="C438" s="78"/>
      <c r="D438" s="78"/>
      <c r="E438" s="36"/>
      <c r="F438" s="91"/>
      <c r="G438" s="83"/>
      <c r="H438" s="91"/>
      <c r="I438" s="83"/>
      <c r="J438" s="78"/>
      <c r="K438" s="83"/>
      <c r="L438" s="78"/>
      <c r="M438" s="78"/>
      <c r="N438" s="78"/>
      <c r="O438" s="83"/>
      <c r="P438" s="86"/>
      <c r="Q438" s="65" t="s">
        <v>488</v>
      </c>
      <c r="R438" s="62"/>
      <c r="S438" s="37"/>
      <c r="T438" s="44" t="str">
        <f t="shared" si="28"/>
        <v/>
      </c>
      <c r="U438" s="37"/>
      <c r="V438" s="39" t="str">
        <f t="shared" si="25"/>
        <v/>
      </c>
      <c r="W438" s="40" t="str">
        <f t="shared" si="26"/>
        <v/>
      </c>
      <c r="X438" s="41" t="str">
        <f t="shared" si="27"/>
        <v/>
      </c>
      <c r="Y438" s="42"/>
      <c r="Z438" s="42"/>
      <c r="AA438" s="42"/>
      <c r="AB438" s="42"/>
      <c r="AC438" s="42"/>
      <c r="AD438" s="43"/>
    </row>
    <row r="439" spans="2:30" ht="21.95" customHeight="1">
      <c r="B439" s="89"/>
      <c r="C439" s="78"/>
      <c r="D439" s="78"/>
      <c r="E439" s="36"/>
      <c r="F439" s="91"/>
      <c r="G439" s="83"/>
      <c r="H439" s="91"/>
      <c r="I439" s="83"/>
      <c r="J439" s="78"/>
      <c r="K439" s="83"/>
      <c r="L439" s="78"/>
      <c r="M439" s="78"/>
      <c r="N439" s="78"/>
      <c r="O439" s="83"/>
      <c r="P439" s="86"/>
      <c r="Q439" s="65" t="s">
        <v>489</v>
      </c>
      <c r="R439" s="62"/>
      <c r="S439" s="37"/>
      <c r="T439" s="44" t="str">
        <f t="shared" si="28"/>
        <v/>
      </c>
      <c r="U439" s="37"/>
      <c r="V439" s="39" t="str">
        <f t="shared" si="25"/>
        <v/>
      </c>
      <c r="W439" s="40" t="str">
        <f t="shared" si="26"/>
        <v/>
      </c>
      <c r="X439" s="41" t="str">
        <f t="shared" si="27"/>
        <v/>
      </c>
      <c r="Y439" s="42"/>
      <c r="Z439" s="42"/>
      <c r="AA439" s="42"/>
      <c r="AB439" s="42"/>
      <c r="AC439" s="42"/>
      <c r="AD439" s="43"/>
    </row>
    <row r="440" spans="2:30" ht="21.95" customHeight="1">
      <c r="B440" s="90"/>
      <c r="C440" s="79"/>
      <c r="D440" s="79"/>
      <c r="E440" s="36"/>
      <c r="F440" s="92"/>
      <c r="G440" s="84"/>
      <c r="H440" s="92"/>
      <c r="I440" s="84"/>
      <c r="J440" s="79"/>
      <c r="K440" s="84"/>
      <c r="L440" s="79"/>
      <c r="M440" s="79"/>
      <c r="N440" s="79"/>
      <c r="O440" s="84"/>
      <c r="P440" s="87"/>
      <c r="Q440" s="65" t="s">
        <v>490</v>
      </c>
      <c r="R440" s="62"/>
      <c r="S440" s="37"/>
      <c r="T440" s="37" t="str">
        <f t="shared" si="28"/>
        <v/>
      </c>
      <c r="U440" s="37"/>
      <c r="V440" s="37" t="str">
        <f t="shared" si="25"/>
        <v/>
      </c>
      <c r="W440" s="37" t="str">
        <f t="shared" si="26"/>
        <v/>
      </c>
      <c r="X440" s="37" t="str">
        <f t="shared" si="27"/>
        <v/>
      </c>
      <c r="Y440" s="57"/>
      <c r="Z440" s="57"/>
      <c r="AA440" s="57"/>
      <c r="AB440" s="42"/>
      <c r="AC440" s="42"/>
      <c r="AD440" s="43"/>
    </row>
    <row r="441" spans="2:30" ht="21.95" customHeight="1">
      <c r="B441" s="89" t="s">
        <v>873</v>
      </c>
      <c r="C441" s="77" t="str">
        <f>IF(F441="Sea level rise and storm surge","SL",IF(F441="Increased flooding","FL",IF(F441="Increased rainfall variability","RV",IF(F441="Increased average temperature","AT",IF(F441="Increase in hot days","HD",IF(F441="Increased fire risk","FR",IF(F441="Increased atmospheric CO2","AC","")))))))</f>
        <v/>
      </c>
      <c r="D441" s="77">
        <v>88</v>
      </c>
      <c r="E441" s="36"/>
      <c r="F441" s="94"/>
      <c r="G441" s="95"/>
      <c r="H441" s="94"/>
      <c r="I441" s="95"/>
      <c r="J441" s="77" t="str">
        <f>IF(I441="Almost Certain",5,IF(I441="likely",4,IF(I441="Possible",3,IF(I441="Unlikely",2,IF(I441="rare",1,"")))))</f>
        <v/>
      </c>
      <c r="K441" s="95"/>
      <c r="L441" s="77" t="str">
        <f>IF(K441="Catastrophic",5,IF(K441="Major",4,IF(K441="Moderate",3,IF(K441="Minor",2,IF(K441="Insignificant",1,"")))))</f>
        <v/>
      </c>
      <c r="M441" s="77" t="str">
        <f>IF(L441="","",L441+J441)</f>
        <v/>
      </c>
      <c r="N441" s="77" t="str">
        <f>IF(M441="","",IF(M441&lt;5,"Low",IF(AND(M441&gt;4,M441&lt;7),"Moderate",IF(M441=7,"High",IF(M441&gt;7,"Extreme",)))))</f>
        <v/>
      </c>
      <c r="O441" s="83"/>
      <c r="P441" s="88"/>
      <c r="Q441" s="65" t="s">
        <v>491</v>
      </c>
      <c r="R441" s="62"/>
      <c r="S441" s="37"/>
      <c r="T441" s="44" t="str">
        <f t="shared" si="28"/>
        <v/>
      </c>
      <c r="U441" s="37"/>
      <c r="V441" s="39" t="str">
        <f t="shared" si="25"/>
        <v/>
      </c>
      <c r="W441" s="40" t="str">
        <f t="shared" si="26"/>
        <v/>
      </c>
      <c r="X441" s="41" t="str">
        <f t="shared" si="27"/>
        <v/>
      </c>
      <c r="Y441" s="42"/>
      <c r="Z441" s="42"/>
      <c r="AA441" s="42"/>
      <c r="AB441" s="42"/>
      <c r="AC441" s="42"/>
      <c r="AD441" s="43"/>
    </row>
    <row r="442" spans="2:30" ht="21.95" customHeight="1">
      <c r="B442" s="89"/>
      <c r="C442" s="78"/>
      <c r="D442" s="78"/>
      <c r="E442" s="36"/>
      <c r="F442" s="91"/>
      <c r="G442" s="83"/>
      <c r="H442" s="91"/>
      <c r="I442" s="83"/>
      <c r="J442" s="78"/>
      <c r="K442" s="83"/>
      <c r="L442" s="78"/>
      <c r="M442" s="78"/>
      <c r="N442" s="78"/>
      <c r="O442" s="83"/>
      <c r="P442" s="86"/>
      <c r="Q442" s="65" t="s">
        <v>492</v>
      </c>
      <c r="R442" s="62"/>
      <c r="S442" s="37"/>
      <c r="T442" s="44" t="str">
        <f t="shared" si="28"/>
        <v/>
      </c>
      <c r="U442" s="37"/>
      <c r="V442" s="39" t="str">
        <f t="shared" si="25"/>
        <v/>
      </c>
      <c r="W442" s="40" t="str">
        <f t="shared" si="26"/>
        <v/>
      </c>
      <c r="X442" s="41" t="str">
        <f t="shared" si="27"/>
        <v/>
      </c>
      <c r="Y442" s="42"/>
      <c r="Z442" s="42"/>
      <c r="AA442" s="42"/>
      <c r="AB442" s="42"/>
      <c r="AC442" s="42"/>
      <c r="AD442" s="43"/>
    </row>
    <row r="443" spans="2:30" ht="21.95" customHeight="1">
      <c r="B443" s="89"/>
      <c r="C443" s="78"/>
      <c r="D443" s="78"/>
      <c r="E443" s="36"/>
      <c r="F443" s="91"/>
      <c r="G443" s="83"/>
      <c r="H443" s="91"/>
      <c r="I443" s="83"/>
      <c r="J443" s="78"/>
      <c r="K443" s="83"/>
      <c r="L443" s="78"/>
      <c r="M443" s="78"/>
      <c r="N443" s="78"/>
      <c r="O443" s="83"/>
      <c r="P443" s="86"/>
      <c r="Q443" s="65" t="s">
        <v>493</v>
      </c>
      <c r="R443" s="62"/>
      <c r="S443" s="37"/>
      <c r="T443" s="44" t="str">
        <f t="shared" si="28"/>
        <v/>
      </c>
      <c r="U443" s="37"/>
      <c r="V443" s="39" t="str">
        <f t="shared" si="25"/>
        <v/>
      </c>
      <c r="W443" s="40" t="str">
        <f t="shared" si="26"/>
        <v/>
      </c>
      <c r="X443" s="41" t="str">
        <f t="shared" si="27"/>
        <v/>
      </c>
      <c r="Y443" s="42"/>
      <c r="Z443" s="42"/>
      <c r="AA443" s="42"/>
      <c r="AB443" s="42"/>
      <c r="AC443" s="42"/>
      <c r="AD443" s="43"/>
    </row>
    <row r="444" spans="2:30" ht="21.95" customHeight="1">
      <c r="B444" s="89"/>
      <c r="C444" s="78"/>
      <c r="D444" s="78"/>
      <c r="E444" s="36"/>
      <c r="F444" s="91"/>
      <c r="G444" s="83"/>
      <c r="H444" s="91"/>
      <c r="I444" s="83"/>
      <c r="J444" s="78"/>
      <c r="K444" s="83"/>
      <c r="L444" s="78"/>
      <c r="M444" s="78"/>
      <c r="N444" s="78"/>
      <c r="O444" s="83"/>
      <c r="P444" s="86"/>
      <c r="Q444" s="65" t="s">
        <v>494</v>
      </c>
      <c r="R444" s="62"/>
      <c r="S444" s="37"/>
      <c r="T444" s="44" t="str">
        <f t="shared" si="28"/>
        <v/>
      </c>
      <c r="U444" s="37"/>
      <c r="V444" s="39" t="str">
        <f t="shared" si="25"/>
        <v/>
      </c>
      <c r="W444" s="40" t="str">
        <f t="shared" si="26"/>
        <v/>
      </c>
      <c r="X444" s="41" t="str">
        <f t="shared" si="27"/>
        <v/>
      </c>
      <c r="Y444" s="42"/>
      <c r="Z444" s="42"/>
      <c r="AA444" s="42"/>
      <c r="AB444" s="42"/>
      <c r="AC444" s="42"/>
      <c r="AD444" s="43"/>
    </row>
    <row r="445" spans="2:30" ht="21.95" customHeight="1">
      <c r="B445" s="90"/>
      <c r="C445" s="79"/>
      <c r="D445" s="79"/>
      <c r="E445" s="36"/>
      <c r="F445" s="92"/>
      <c r="G445" s="84"/>
      <c r="H445" s="92"/>
      <c r="I445" s="84"/>
      <c r="J445" s="79"/>
      <c r="K445" s="84"/>
      <c r="L445" s="79"/>
      <c r="M445" s="79"/>
      <c r="N445" s="79"/>
      <c r="O445" s="84"/>
      <c r="P445" s="87"/>
      <c r="Q445" s="65" t="s">
        <v>495</v>
      </c>
      <c r="R445" s="62"/>
      <c r="S445" s="37"/>
      <c r="T445" s="44" t="str">
        <f t="shared" si="28"/>
        <v/>
      </c>
      <c r="U445" s="37"/>
      <c r="V445" s="39" t="str">
        <f t="shared" si="25"/>
        <v/>
      </c>
      <c r="W445" s="40" t="str">
        <f t="shared" si="26"/>
        <v/>
      </c>
      <c r="X445" s="41" t="str">
        <f t="shared" si="27"/>
        <v/>
      </c>
      <c r="Y445" s="42"/>
      <c r="Z445" s="42"/>
      <c r="AA445" s="42"/>
      <c r="AB445" s="42"/>
      <c r="AC445" s="42"/>
      <c r="AD445" s="43"/>
    </row>
    <row r="446" spans="2:30" ht="21.95" customHeight="1">
      <c r="B446" s="89" t="s">
        <v>874</v>
      </c>
      <c r="C446" s="77" t="str">
        <f>IF(F446="Sea level rise and storm surge","SL",IF(F446="Increased flooding","FL",IF(F446="Increased rainfall variability","RV",IF(F446="Increased average temperature","AT",IF(F446="Increase in hot days","HD",IF(F446="Increased fire risk","FR",IF(F446="Increased atmospheric CO2","AC","")))))))</f>
        <v/>
      </c>
      <c r="D446" s="77">
        <v>89</v>
      </c>
      <c r="E446" s="36"/>
      <c r="F446" s="94"/>
      <c r="G446" s="95"/>
      <c r="H446" s="94"/>
      <c r="I446" s="95"/>
      <c r="J446" s="77" t="str">
        <f>IF(I446="Almost Certain",5,IF(I446="likely",4,IF(I446="Possible",3,IF(I446="Unlikely",2,IF(I446="rare",1,"")))))</f>
        <v/>
      </c>
      <c r="K446" s="95"/>
      <c r="L446" s="77" t="str">
        <f>IF(K446="Catastrophic",5,IF(K446="Major",4,IF(K446="Moderate",3,IF(K446="Minor",2,IF(K446="Insignificant",1,"")))))</f>
        <v/>
      </c>
      <c r="M446" s="77" t="str">
        <f>IF(L446="","",L446+J446)</f>
        <v/>
      </c>
      <c r="N446" s="77" t="str">
        <f>IF(M446="","",IF(M446&lt;5,"Low",IF(AND(M446&gt;4,M446&lt;7),"Moderate",IF(M446=7,"High",IF(M446&gt;7,"Extreme",)))))</f>
        <v/>
      </c>
      <c r="O446" s="83"/>
      <c r="P446" s="88"/>
      <c r="Q446" s="65" t="s">
        <v>496</v>
      </c>
      <c r="R446" s="62"/>
      <c r="S446" s="37"/>
      <c r="T446" s="44" t="str">
        <f t="shared" si="28"/>
        <v/>
      </c>
      <c r="U446" s="37"/>
      <c r="V446" s="39" t="str">
        <f t="shared" si="25"/>
        <v/>
      </c>
      <c r="W446" s="40" t="str">
        <f t="shared" si="26"/>
        <v/>
      </c>
      <c r="X446" s="41" t="str">
        <f t="shared" si="27"/>
        <v/>
      </c>
      <c r="Y446" s="42"/>
      <c r="Z446" s="42"/>
      <c r="AA446" s="42"/>
      <c r="AB446" s="42"/>
      <c r="AC446" s="42"/>
      <c r="AD446" s="43"/>
    </row>
    <row r="447" spans="2:30" ht="21.95" customHeight="1">
      <c r="B447" s="89"/>
      <c r="C447" s="78"/>
      <c r="D447" s="78"/>
      <c r="E447" s="36"/>
      <c r="F447" s="91"/>
      <c r="G447" s="83"/>
      <c r="H447" s="91"/>
      <c r="I447" s="83"/>
      <c r="J447" s="78"/>
      <c r="K447" s="83"/>
      <c r="L447" s="78"/>
      <c r="M447" s="78"/>
      <c r="N447" s="78"/>
      <c r="O447" s="83"/>
      <c r="P447" s="86"/>
      <c r="Q447" s="65" t="s">
        <v>497</v>
      </c>
      <c r="R447" s="62"/>
      <c r="S447" s="37"/>
      <c r="T447" s="44" t="str">
        <f t="shared" si="28"/>
        <v/>
      </c>
      <c r="U447" s="37"/>
      <c r="V447" s="39" t="str">
        <f t="shared" si="25"/>
        <v/>
      </c>
      <c r="W447" s="40" t="str">
        <f t="shared" si="26"/>
        <v/>
      </c>
      <c r="X447" s="41" t="str">
        <f t="shared" si="27"/>
        <v/>
      </c>
      <c r="Y447" s="42"/>
      <c r="Z447" s="42"/>
      <c r="AA447" s="42"/>
      <c r="AB447" s="42"/>
      <c r="AC447" s="42"/>
      <c r="AD447" s="43"/>
    </row>
    <row r="448" spans="2:30" ht="21.95" customHeight="1">
      <c r="B448" s="89"/>
      <c r="C448" s="78"/>
      <c r="D448" s="78"/>
      <c r="E448" s="36"/>
      <c r="F448" s="91"/>
      <c r="G448" s="83"/>
      <c r="H448" s="91"/>
      <c r="I448" s="83"/>
      <c r="J448" s="78"/>
      <c r="K448" s="83"/>
      <c r="L448" s="78"/>
      <c r="M448" s="78"/>
      <c r="N448" s="78"/>
      <c r="O448" s="83"/>
      <c r="P448" s="86"/>
      <c r="Q448" s="65" t="s">
        <v>498</v>
      </c>
      <c r="R448" s="62"/>
      <c r="S448" s="37"/>
      <c r="T448" s="44" t="str">
        <f t="shared" si="28"/>
        <v/>
      </c>
      <c r="U448" s="37"/>
      <c r="V448" s="39" t="str">
        <f t="shared" si="25"/>
        <v/>
      </c>
      <c r="W448" s="40" t="str">
        <f t="shared" si="26"/>
        <v/>
      </c>
      <c r="X448" s="41" t="str">
        <f t="shared" si="27"/>
        <v/>
      </c>
      <c r="Y448" s="42"/>
      <c r="Z448" s="42"/>
      <c r="AA448" s="42"/>
      <c r="AB448" s="42"/>
      <c r="AC448" s="42"/>
      <c r="AD448" s="43"/>
    </row>
    <row r="449" spans="2:30" ht="21.95" customHeight="1">
      <c r="B449" s="89"/>
      <c r="C449" s="78"/>
      <c r="D449" s="78"/>
      <c r="E449" s="36"/>
      <c r="F449" s="91"/>
      <c r="G449" s="83"/>
      <c r="H449" s="91"/>
      <c r="I449" s="83"/>
      <c r="J449" s="78"/>
      <c r="K449" s="83"/>
      <c r="L449" s="78"/>
      <c r="M449" s="78"/>
      <c r="N449" s="78"/>
      <c r="O449" s="83"/>
      <c r="P449" s="86"/>
      <c r="Q449" s="65" t="s">
        <v>499</v>
      </c>
      <c r="R449" s="62"/>
      <c r="S449" s="37"/>
      <c r="T449" s="44" t="str">
        <f t="shared" si="28"/>
        <v/>
      </c>
      <c r="U449" s="37"/>
      <c r="V449" s="39" t="str">
        <f t="shared" si="25"/>
        <v/>
      </c>
      <c r="W449" s="40" t="str">
        <f t="shared" si="26"/>
        <v/>
      </c>
      <c r="X449" s="41" t="str">
        <f t="shared" si="27"/>
        <v/>
      </c>
      <c r="Y449" s="42"/>
      <c r="Z449" s="42"/>
      <c r="AA449" s="42"/>
      <c r="AB449" s="42"/>
      <c r="AC449" s="42"/>
      <c r="AD449" s="43"/>
    </row>
    <row r="450" spans="2:30" ht="21.95" customHeight="1">
      <c r="B450" s="90"/>
      <c r="C450" s="79"/>
      <c r="D450" s="79"/>
      <c r="E450" s="36"/>
      <c r="F450" s="92"/>
      <c r="G450" s="84"/>
      <c r="H450" s="92"/>
      <c r="I450" s="84"/>
      <c r="J450" s="79"/>
      <c r="K450" s="84"/>
      <c r="L450" s="79"/>
      <c r="M450" s="79"/>
      <c r="N450" s="79"/>
      <c r="O450" s="84"/>
      <c r="P450" s="87"/>
      <c r="Q450" s="65" t="s">
        <v>500</v>
      </c>
      <c r="R450" s="62"/>
      <c r="S450" s="37"/>
      <c r="T450" s="37" t="str">
        <f t="shared" si="28"/>
        <v/>
      </c>
      <c r="U450" s="37"/>
      <c r="V450" s="37" t="str">
        <f t="shared" si="25"/>
        <v/>
      </c>
      <c r="W450" s="37" t="str">
        <f t="shared" si="26"/>
        <v/>
      </c>
      <c r="X450" s="37" t="str">
        <f t="shared" si="27"/>
        <v/>
      </c>
      <c r="Y450" s="57"/>
      <c r="Z450" s="57"/>
      <c r="AA450" s="57"/>
      <c r="AB450" s="42"/>
      <c r="AC450" s="42"/>
      <c r="AD450" s="43"/>
    </row>
    <row r="451" spans="2:30" ht="21.95" customHeight="1">
      <c r="B451" s="89" t="s">
        <v>875</v>
      </c>
      <c r="C451" s="77" t="str">
        <f>IF(F451="Sea level rise and storm surge","SL",IF(F451="Increased flooding","FL",IF(F451="Increased rainfall variability","RV",IF(F451="Increased average temperature","AT",IF(F451="Increase in hot days","HD",IF(F451="Increased fire risk","FR",IF(F451="Increased atmospheric CO2","AC","")))))))</f>
        <v/>
      </c>
      <c r="D451" s="77">
        <v>90</v>
      </c>
      <c r="E451" s="36"/>
      <c r="F451" s="94"/>
      <c r="G451" s="95"/>
      <c r="H451" s="94"/>
      <c r="I451" s="95"/>
      <c r="J451" s="77" t="str">
        <f>IF(I451="Almost Certain",5,IF(I451="likely",4,IF(I451="Possible",3,IF(I451="Unlikely",2,IF(I451="rare",1,"")))))</f>
        <v/>
      </c>
      <c r="K451" s="95"/>
      <c r="L451" s="77" t="str">
        <f>IF(K451="Catastrophic",5,IF(K451="Major",4,IF(K451="Moderate",3,IF(K451="Minor",2,IF(K451="Insignificant",1,"")))))</f>
        <v/>
      </c>
      <c r="M451" s="77" t="str">
        <f>IF(L451="","",L451+J451)</f>
        <v/>
      </c>
      <c r="N451" s="77" t="str">
        <f>IF(M451="","",IF(M451&lt;5,"Low",IF(AND(M451&gt;4,M451&lt;7),"Moderate",IF(M451=7,"High",IF(M451&gt;7,"Extreme",)))))</f>
        <v/>
      </c>
      <c r="O451" s="83"/>
      <c r="P451" s="88"/>
      <c r="Q451" s="65" t="s">
        <v>501</v>
      </c>
      <c r="R451" s="62"/>
      <c r="S451" s="37"/>
      <c r="T451" s="44" t="str">
        <f t="shared" si="28"/>
        <v/>
      </c>
      <c r="U451" s="37"/>
      <c r="V451" s="39" t="str">
        <f t="shared" si="25"/>
        <v/>
      </c>
      <c r="W451" s="40" t="str">
        <f t="shared" si="26"/>
        <v/>
      </c>
      <c r="X451" s="41" t="str">
        <f t="shared" si="27"/>
        <v/>
      </c>
      <c r="Y451" s="42"/>
      <c r="Z451" s="42"/>
      <c r="AA451" s="42"/>
      <c r="AB451" s="42"/>
      <c r="AC451" s="42"/>
      <c r="AD451" s="43"/>
    </row>
    <row r="452" spans="2:30" ht="21.95" customHeight="1">
      <c r="B452" s="89"/>
      <c r="C452" s="78"/>
      <c r="D452" s="78"/>
      <c r="E452" s="36"/>
      <c r="F452" s="91"/>
      <c r="G452" s="83"/>
      <c r="H452" s="91"/>
      <c r="I452" s="83"/>
      <c r="J452" s="78"/>
      <c r="K452" s="83"/>
      <c r="L452" s="78"/>
      <c r="M452" s="78"/>
      <c r="N452" s="78"/>
      <c r="O452" s="83"/>
      <c r="P452" s="86"/>
      <c r="Q452" s="65" t="s">
        <v>502</v>
      </c>
      <c r="R452" s="62"/>
      <c r="S452" s="37"/>
      <c r="T452" s="44" t="str">
        <f t="shared" si="28"/>
        <v/>
      </c>
      <c r="U452" s="37"/>
      <c r="V452" s="39" t="str">
        <f t="shared" si="25"/>
        <v/>
      </c>
      <c r="W452" s="40" t="str">
        <f t="shared" si="26"/>
        <v/>
      </c>
      <c r="X452" s="41" t="str">
        <f t="shared" si="27"/>
        <v/>
      </c>
      <c r="Y452" s="42"/>
      <c r="Z452" s="42"/>
      <c r="AA452" s="42"/>
      <c r="AB452" s="42"/>
      <c r="AC452" s="42"/>
      <c r="AD452" s="43"/>
    </row>
    <row r="453" spans="2:30" ht="21.95" customHeight="1">
      <c r="B453" s="89"/>
      <c r="C453" s="78"/>
      <c r="D453" s="78"/>
      <c r="E453" s="36"/>
      <c r="F453" s="91"/>
      <c r="G453" s="83"/>
      <c r="H453" s="91"/>
      <c r="I453" s="83"/>
      <c r="J453" s="78"/>
      <c r="K453" s="83"/>
      <c r="L453" s="78"/>
      <c r="M453" s="78"/>
      <c r="N453" s="78"/>
      <c r="O453" s="83"/>
      <c r="P453" s="86"/>
      <c r="Q453" s="65" t="s">
        <v>503</v>
      </c>
      <c r="R453" s="62"/>
      <c r="S453" s="37"/>
      <c r="T453" s="44" t="str">
        <f t="shared" si="28"/>
        <v/>
      </c>
      <c r="U453" s="37"/>
      <c r="V453" s="39" t="str">
        <f t="shared" si="25"/>
        <v/>
      </c>
      <c r="W453" s="40" t="str">
        <f t="shared" si="26"/>
        <v/>
      </c>
      <c r="X453" s="41" t="str">
        <f t="shared" si="27"/>
        <v/>
      </c>
      <c r="Y453" s="42"/>
      <c r="Z453" s="42"/>
      <c r="AA453" s="42"/>
      <c r="AB453" s="42"/>
      <c r="AC453" s="42"/>
      <c r="AD453" s="43"/>
    </row>
    <row r="454" spans="2:30" ht="21.95" customHeight="1">
      <c r="B454" s="89"/>
      <c r="C454" s="78"/>
      <c r="D454" s="78"/>
      <c r="E454" s="36"/>
      <c r="F454" s="91"/>
      <c r="G454" s="83"/>
      <c r="H454" s="91"/>
      <c r="I454" s="83"/>
      <c r="J454" s="78"/>
      <c r="K454" s="83"/>
      <c r="L454" s="78"/>
      <c r="M454" s="78"/>
      <c r="N454" s="78"/>
      <c r="O454" s="83"/>
      <c r="P454" s="86"/>
      <c r="Q454" s="65" t="s">
        <v>504</v>
      </c>
      <c r="R454" s="62"/>
      <c r="S454" s="37"/>
      <c r="T454" s="44" t="str">
        <f t="shared" si="28"/>
        <v/>
      </c>
      <c r="U454" s="37"/>
      <c r="V454" s="39" t="str">
        <f t="shared" si="25"/>
        <v/>
      </c>
      <c r="W454" s="40" t="str">
        <f t="shared" si="26"/>
        <v/>
      </c>
      <c r="X454" s="41" t="str">
        <f t="shared" si="27"/>
        <v/>
      </c>
      <c r="Y454" s="42"/>
      <c r="Z454" s="42"/>
      <c r="AA454" s="42"/>
      <c r="AB454" s="42"/>
      <c r="AC454" s="42"/>
      <c r="AD454" s="43"/>
    </row>
    <row r="455" spans="2:30" ht="21.95" customHeight="1">
      <c r="B455" s="90"/>
      <c r="C455" s="79"/>
      <c r="D455" s="79"/>
      <c r="E455" s="36"/>
      <c r="F455" s="92"/>
      <c r="G455" s="84"/>
      <c r="H455" s="92"/>
      <c r="I455" s="84"/>
      <c r="J455" s="79"/>
      <c r="K455" s="84"/>
      <c r="L455" s="79"/>
      <c r="M455" s="79"/>
      <c r="N455" s="79"/>
      <c r="O455" s="84"/>
      <c r="P455" s="87"/>
      <c r="Q455" s="65" t="s">
        <v>505</v>
      </c>
      <c r="R455" s="62"/>
      <c r="S455" s="37"/>
      <c r="T455" s="44" t="str">
        <f t="shared" si="28"/>
        <v/>
      </c>
      <c r="U455" s="37"/>
      <c r="V455" s="39" t="str">
        <f t="shared" si="25"/>
        <v/>
      </c>
      <c r="W455" s="40" t="str">
        <f t="shared" si="26"/>
        <v/>
      </c>
      <c r="X455" s="41" t="str">
        <f t="shared" si="27"/>
        <v/>
      </c>
      <c r="Y455" s="42"/>
      <c r="Z455" s="42"/>
      <c r="AA455" s="42"/>
      <c r="AB455" s="42"/>
      <c r="AC455" s="42"/>
      <c r="AD455" s="43"/>
    </row>
    <row r="456" spans="2:30" ht="21.95" customHeight="1">
      <c r="B456" s="89" t="s">
        <v>876</v>
      </c>
      <c r="C456" s="77" t="str">
        <f>IF(F456="Sea level rise and storm surge","SL",IF(F456="Increased flooding","FL",IF(F456="Increased rainfall variability","RV",IF(F456="Increased average temperature","AT",IF(F456="Increase in hot days","HD",IF(F456="Increased fire risk","FR",IF(F456="Increased atmospheric CO2","AC","")))))))</f>
        <v/>
      </c>
      <c r="D456" s="77">
        <v>91</v>
      </c>
      <c r="E456" s="36"/>
      <c r="F456" s="94"/>
      <c r="G456" s="95"/>
      <c r="H456" s="94"/>
      <c r="I456" s="95"/>
      <c r="J456" s="77" t="str">
        <f>IF(I456="Almost Certain",5,IF(I456="likely",4,IF(I456="Possible",3,IF(I456="Unlikely",2,IF(I456="rare",1,"")))))</f>
        <v/>
      </c>
      <c r="K456" s="95"/>
      <c r="L456" s="77" t="str">
        <f>IF(K456="Catastrophic",5,IF(K456="Major",4,IF(K456="Moderate",3,IF(K456="Minor",2,IF(K456="Insignificant",1,"")))))</f>
        <v/>
      </c>
      <c r="M456" s="77" t="str">
        <f>IF(L456="","",L456+J456)</f>
        <v/>
      </c>
      <c r="N456" s="77" t="str">
        <f>IF(M456="","",IF(M456&lt;5,"Low",IF(AND(M456&gt;4,M456&lt;7),"Moderate",IF(M456=7,"High",IF(M456&gt;7,"Extreme",)))))</f>
        <v/>
      </c>
      <c r="O456" s="83"/>
      <c r="P456" s="88"/>
      <c r="Q456" s="65" t="s">
        <v>506</v>
      </c>
      <c r="R456" s="62"/>
      <c r="S456" s="37"/>
      <c r="T456" s="44" t="str">
        <f t="shared" si="28"/>
        <v/>
      </c>
      <c r="U456" s="37"/>
      <c r="V456" s="39" t="str">
        <f aca="true" t="shared" si="29" ref="V456:V519">IF(U456="Catastrophic",5,IF(U456="Major",4,IF(U456="Moderate",3,IF(U456="Minor",2,IF(U456="Insignificant",1,"")))))</f>
        <v/>
      </c>
      <c r="W456" s="40" t="str">
        <f aca="true" t="shared" si="30" ref="W456:W519">IF(V456="","",V456+T456)</f>
        <v/>
      </c>
      <c r="X456" s="41" t="str">
        <f aca="true" t="shared" si="31" ref="X456:X519">IF(W456="","",IF(W456&lt;5,"Low",IF(AND(W456&gt;4,W456&lt;7),"Moderate",IF(W456=7,"High",IF(W456&gt;7,"Extreme",)))))</f>
        <v/>
      </c>
      <c r="Y456" s="42"/>
      <c r="Z456" s="42"/>
      <c r="AA456" s="42"/>
      <c r="AB456" s="42"/>
      <c r="AC456" s="42"/>
      <c r="AD456" s="43"/>
    </row>
    <row r="457" spans="2:30" ht="21.95" customHeight="1">
      <c r="B457" s="89"/>
      <c r="C457" s="78"/>
      <c r="D457" s="78"/>
      <c r="E457" s="36"/>
      <c r="F457" s="91"/>
      <c r="G457" s="83"/>
      <c r="H457" s="91"/>
      <c r="I457" s="83"/>
      <c r="J457" s="78"/>
      <c r="K457" s="83"/>
      <c r="L457" s="78"/>
      <c r="M457" s="78"/>
      <c r="N457" s="78"/>
      <c r="O457" s="83"/>
      <c r="P457" s="86"/>
      <c r="Q457" s="65" t="s">
        <v>507</v>
      </c>
      <c r="R457" s="62"/>
      <c r="S457" s="37"/>
      <c r="T457" s="44" t="str">
        <f t="shared" si="28"/>
        <v/>
      </c>
      <c r="U457" s="37"/>
      <c r="V457" s="39" t="str">
        <f t="shared" si="29"/>
        <v/>
      </c>
      <c r="W457" s="40" t="str">
        <f t="shared" si="30"/>
        <v/>
      </c>
      <c r="X457" s="41" t="str">
        <f t="shared" si="31"/>
        <v/>
      </c>
      <c r="Y457" s="42"/>
      <c r="Z457" s="42"/>
      <c r="AA457" s="42"/>
      <c r="AB457" s="42"/>
      <c r="AC457" s="42"/>
      <c r="AD457" s="43"/>
    </row>
    <row r="458" spans="2:30" ht="21.95" customHeight="1">
      <c r="B458" s="89"/>
      <c r="C458" s="78"/>
      <c r="D458" s="78"/>
      <c r="E458" s="36"/>
      <c r="F458" s="91"/>
      <c r="G458" s="83"/>
      <c r="H458" s="91"/>
      <c r="I458" s="83"/>
      <c r="J458" s="78"/>
      <c r="K458" s="83"/>
      <c r="L458" s="78"/>
      <c r="M458" s="78"/>
      <c r="N458" s="78"/>
      <c r="O458" s="83"/>
      <c r="P458" s="86"/>
      <c r="Q458" s="65" t="s">
        <v>508</v>
      </c>
      <c r="R458" s="62"/>
      <c r="S458" s="37"/>
      <c r="T458" s="44" t="str">
        <f t="shared" si="28"/>
        <v/>
      </c>
      <c r="U458" s="37"/>
      <c r="V458" s="39" t="str">
        <f t="shared" si="29"/>
        <v/>
      </c>
      <c r="W458" s="40" t="str">
        <f t="shared" si="30"/>
        <v/>
      </c>
      <c r="X458" s="41" t="str">
        <f t="shared" si="31"/>
        <v/>
      </c>
      <c r="Y458" s="42"/>
      <c r="Z458" s="42"/>
      <c r="AA458" s="42"/>
      <c r="AB458" s="42"/>
      <c r="AC458" s="42"/>
      <c r="AD458" s="43"/>
    </row>
    <row r="459" spans="2:30" ht="21.95" customHeight="1">
      <c r="B459" s="89"/>
      <c r="C459" s="78"/>
      <c r="D459" s="78"/>
      <c r="E459" s="36"/>
      <c r="F459" s="91"/>
      <c r="G459" s="83"/>
      <c r="H459" s="91"/>
      <c r="I459" s="83"/>
      <c r="J459" s="78"/>
      <c r="K459" s="83"/>
      <c r="L459" s="78"/>
      <c r="M459" s="78"/>
      <c r="N459" s="78"/>
      <c r="O459" s="83"/>
      <c r="P459" s="86"/>
      <c r="Q459" s="65" t="s">
        <v>509</v>
      </c>
      <c r="R459" s="62"/>
      <c r="S459" s="37"/>
      <c r="T459" s="44" t="str">
        <f t="shared" si="28"/>
        <v/>
      </c>
      <c r="U459" s="37"/>
      <c r="V459" s="39" t="str">
        <f t="shared" si="29"/>
        <v/>
      </c>
      <c r="W459" s="40" t="str">
        <f t="shared" si="30"/>
        <v/>
      </c>
      <c r="X459" s="41" t="str">
        <f t="shared" si="31"/>
        <v/>
      </c>
      <c r="Y459" s="42"/>
      <c r="Z459" s="42"/>
      <c r="AA459" s="42"/>
      <c r="AB459" s="42"/>
      <c r="AC459" s="42"/>
      <c r="AD459" s="43"/>
    </row>
    <row r="460" spans="2:30" ht="21.95" customHeight="1">
      <c r="B460" s="90"/>
      <c r="C460" s="79"/>
      <c r="D460" s="79"/>
      <c r="E460" s="36"/>
      <c r="F460" s="92"/>
      <c r="G460" s="84"/>
      <c r="H460" s="92"/>
      <c r="I460" s="84"/>
      <c r="J460" s="79"/>
      <c r="K460" s="84"/>
      <c r="L460" s="79"/>
      <c r="M460" s="79"/>
      <c r="N460" s="79"/>
      <c r="O460" s="84"/>
      <c r="P460" s="87"/>
      <c r="Q460" s="65" t="s">
        <v>510</v>
      </c>
      <c r="R460" s="62"/>
      <c r="S460" s="37"/>
      <c r="T460" s="37" t="str">
        <f t="shared" si="28"/>
        <v/>
      </c>
      <c r="U460" s="37"/>
      <c r="V460" s="37" t="str">
        <f t="shared" si="29"/>
        <v/>
      </c>
      <c r="W460" s="37" t="str">
        <f t="shared" si="30"/>
        <v/>
      </c>
      <c r="X460" s="37" t="str">
        <f t="shared" si="31"/>
        <v/>
      </c>
      <c r="Y460" s="57"/>
      <c r="Z460" s="57"/>
      <c r="AA460" s="57"/>
      <c r="AB460" s="42"/>
      <c r="AC460" s="42"/>
      <c r="AD460" s="43"/>
    </row>
    <row r="461" spans="2:30" ht="21.95" customHeight="1">
      <c r="B461" s="89" t="s">
        <v>877</v>
      </c>
      <c r="C461" s="77" t="str">
        <f>IF(F461="Sea level rise and storm surge","SL",IF(F461="Increased flooding","FL",IF(F461="Increased rainfall variability","RV",IF(F461="Increased average temperature","AT",IF(F461="Increase in hot days","HD",IF(F461="Increased fire risk","FR",IF(F461="Increased atmospheric CO2","AC","")))))))</f>
        <v/>
      </c>
      <c r="D461" s="77">
        <v>92</v>
      </c>
      <c r="E461" s="36"/>
      <c r="F461" s="94"/>
      <c r="G461" s="95"/>
      <c r="H461" s="94"/>
      <c r="I461" s="95"/>
      <c r="J461" s="77" t="str">
        <f>IF(I461="Almost Certain",5,IF(I461="likely",4,IF(I461="Possible",3,IF(I461="Unlikely",2,IF(I461="rare",1,"")))))</f>
        <v/>
      </c>
      <c r="K461" s="95"/>
      <c r="L461" s="77" t="str">
        <f>IF(K461="Catastrophic",5,IF(K461="Major",4,IF(K461="Moderate",3,IF(K461="Minor",2,IF(K461="Insignificant",1,"")))))</f>
        <v/>
      </c>
      <c r="M461" s="77" t="str">
        <f>IF(L461="","",L461+J461)</f>
        <v/>
      </c>
      <c r="N461" s="77" t="str">
        <f>IF(M461="","",IF(M461&lt;5,"Low",IF(AND(M461&gt;4,M461&lt;7),"Moderate",IF(M461=7,"High",IF(M461&gt;7,"Extreme",)))))</f>
        <v/>
      </c>
      <c r="O461" s="83"/>
      <c r="P461" s="88"/>
      <c r="Q461" s="65" t="s">
        <v>511</v>
      </c>
      <c r="R461" s="62"/>
      <c r="S461" s="37"/>
      <c r="T461" s="44" t="str">
        <f t="shared" si="28"/>
        <v/>
      </c>
      <c r="U461" s="37"/>
      <c r="V461" s="39" t="str">
        <f t="shared" si="29"/>
        <v/>
      </c>
      <c r="W461" s="40" t="str">
        <f t="shared" si="30"/>
        <v/>
      </c>
      <c r="X461" s="41" t="str">
        <f t="shared" si="31"/>
        <v/>
      </c>
      <c r="Y461" s="42"/>
      <c r="Z461" s="42"/>
      <c r="AA461" s="42"/>
      <c r="AB461" s="42"/>
      <c r="AC461" s="42"/>
      <c r="AD461" s="43"/>
    </row>
    <row r="462" spans="2:30" ht="21.95" customHeight="1">
      <c r="B462" s="89"/>
      <c r="C462" s="78"/>
      <c r="D462" s="78"/>
      <c r="E462" s="36"/>
      <c r="F462" s="91"/>
      <c r="G462" s="83"/>
      <c r="H462" s="91"/>
      <c r="I462" s="83"/>
      <c r="J462" s="78"/>
      <c r="K462" s="83"/>
      <c r="L462" s="78"/>
      <c r="M462" s="78"/>
      <c r="N462" s="78"/>
      <c r="O462" s="83"/>
      <c r="P462" s="86"/>
      <c r="Q462" s="65" t="s">
        <v>512</v>
      </c>
      <c r="R462" s="62"/>
      <c r="S462" s="37"/>
      <c r="T462" s="44" t="str">
        <f t="shared" si="28"/>
        <v/>
      </c>
      <c r="U462" s="37"/>
      <c r="V462" s="39" t="str">
        <f t="shared" si="29"/>
        <v/>
      </c>
      <c r="W462" s="40" t="str">
        <f t="shared" si="30"/>
        <v/>
      </c>
      <c r="X462" s="41" t="str">
        <f t="shared" si="31"/>
        <v/>
      </c>
      <c r="Y462" s="42"/>
      <c r="Z462" s="42"/>
      <c r="AA462" s="42"/>
      <c r="AB462" s="42"/>
      <c r="AC462" s="42"/>
      <c r="AD462" s="43"/>
    </row>
    <row r="463" spans="2:30" ht="21.95" customHeight="1">
      <c r="B463" s="89"/>
      <c r="C463" s="78"/>
      <c r="D463" s="78"/>
      <c r="E463" s="36"/>
      <c r="F463" s="91"/>
      <c r="G463" s="83"/>
      <c r="H463" s="91"/>
      <c r="I463" s="83"/>
      <c r="J463" s="78"/>
      <c r="K463" s="83"/>
      <c r="L463" s="78"/>
      <c r="M463" s="78"/>
      <c r="N463" s="78"/>
      <c r="O463" s="83"/>
      <c r="P463" s="86"/>
      <c r="Q463" s="65" t="s">
        <v>513</v>
      </c>
      <c r="R463" s="62"/>
      <c r="S463" s="37"/>
      <c r="T463" s="44" t="str">
        <f t="shared" si="28"/>
        <v/>
      </c>
      <c r="U463" s="37"/>
      <c r="V463" s="39" t="str">
        <f t="shared" si="29"/>
        <v/>
      </c>
      <c r="W463" s="40" t="str">
        <f t="shared" si="30"/>
        <v/>
      </c>
      <c r="X463" s="41" t="str">
        <f t="shared" si="31"/>
        <v/>
      </c>
      <c r="Y463" s="42"/>
      <c r="Z463" s="42"/>
      <c r="AA463" s="42"/>
      <c r="AB463" s="42"/>
      <c r="AC463" s="42"/>
      <c r="AD463" s="43"/>
    </row>
    <row r="464" spans="2:30" ht="21.95" customHeight="1">
      <c r="B464" s="89"/>
      <c r="C464" s="78"/>
      <c r="D464" s="78"/>
      <c r="E464" s="36"/>
      <c r="F464" s="91"/>
      <c r="G464" s="83"/>
      <c r="H464" s="91"/>
      <c r="I464" s="83"/>
      <c r="J464" s="78"/>
      <c r="K464" s="83"/>
      <c r="L464" s="78"/>
      <c r="M464" s="78"/>
      <c r="N464" s="78"/>
      <c r="O464" s="83"/>
      <c r="P464" s="86"/>
      <c r="Q464" s="65" t="s">
        <v>514</v>
      </c>
      <c r="R464" s="62"/>
      <c r="S464" s="37"/>
      <c r="T464" s="44" t="str">
        <f t="shared" si="28"/>
        <v/>
      </c>
      <c r="U464" s="37"/>
      <c r="V464" s="39" t="str">
        <f t="shared" si="29"/>
        <v/>
      </c>
      <c r="W464" s="40" t="str">
        <f t="shared" si="30"/>
        <v/>
      </c>
      <c r="X464" s="41" t="str">
        <f t="shared" si="31"/>
        <v/>
      </c>
      <c r="Y464" s="42"/>
      <c r="Z464" s="42"/>
      <c r="AA464" s="42"/>
      <c r="AB464" s="42"/>
      <c r="AC464" s="42"/>
      <c r="AD464" s="43"/>
    </row>
    <row r="465" spans="2:30" ht="21.95" customHeight="1">
      <c r="B465" s="90"/>
      <c r="C465" s="79"/>
      <c r="D465" s="79"/>
      <c r="E465" s="36"/>
      <c r="F465" s="92"/>
      <c r="G465" s="84"/>
      <c r="H465" s="92"/>
      <c r="I465" s="84"/>
      <c r="J465" s="79"/>
      <c r="K465" s="84"/>
      <c r="L465" s="79"/>
      <c r="M465" s="79"/>
      <c r="N465" s="79"/>
      <c r="O465" s="84"/>
      <c r="P465" s="87"/>
      <c r="Q465" s="65" t="s">
        <v>515</v>
      </c>
      <c r="R465" s="62"/>
      <c r="S465" s="37"/>
      <c r="T465" s="44" t="str">
        <f t="shared" si="28"/>
        <v/>
      </c>
      <c r="U465" s="37"/>
      <c r="V465" s="39" t="str">
        <f t="shared" si="29"/>
        <v/>
      </c>
      <c r="W465" s="40" t="str">
        <f t="shared" si="30"/>
        <v/>
      </c>
      <c r="X465" s="41" t="str">
        <f t="shared" si="31"/>
        <v/>
      </c>
      <c r="Y465" s="42"/>
      <c r="Z465" s="42"/>
      <c r="AA465" s="42"/>
      <c r="AB465" s="42"/>
      <c r="AC465" s="42"/>
      <c r="AD465" s="43"/>
    </row>
    <row r="466" spans="2:30" ht="21.95" customHeight="1">
      <c r="B466" s="89" t="s">
        <v>878</v>
      </c>
      <c r="C466" s="77" t="str">
        <f>IF(F466="Sea level rise and storm surge","SL",IF(F466="Increased flooding","FL",IF(F466="Increased rainfall variability","RV",IF(F466="Increased average temperature","AT",IF(F466="Increase in hot days","HD",IF(F466="Increased fire risk","FR",IF(F466="Increased atmospheric CO2","AC","")))))))</f>
        <v/>
      </c>
      <c r="D466" s="77">
        <v>93</v>
      </c>
      <c r="E466" s="36"/>
      <c r="F466" s="94"/>
      <c r="G466" s="95"/>
      <c r="H466" s="94"/>
      <c r="I466" s="95"/>
      <c r="J466" s="77" t="str">
        <f>IF(I466="Almost Certain",5,IF(I466="likely",4,IF(I466="Possible",3,IF(I466="Unlikely",2,IF(I466="rare",1,"")))))</f>
        <v/>
      </c>
      <c r="K466" s="95"/>
      <c r="L466" s="77" t="str">
        <f>IF(K466="Catastrophic",5,IF(K466="Major",4,IF(K466="Moderate",3,IF(K466="Minor",2,IF(K466="Insignificant",1,"")))))</f>
        <v/>
      </c>
      <c r="M466" s="77" t="str">
        <f>IF(L466="","",L466+J466)</f>
        <v/>
      </c>
      <c r="N466" s="77" t="str">
        <f>IF(M466="","",IF(M466&lt;5,"Low",IF(AND(M466&gt;4,M466&lt;7),"Moderate",IF(M466=7,"High",IF(M466&gt;7,"Extreme",)))))</f>
        <v/>
      </c>
      <c r="O466" s="83"/>
      <c r="P466" s="88"/>
      <c r="Q466" s="65" t="s">
        <v>516</v>
      </c>
      <c r="R466" s="62"/>
      <c r="S466" s="37"/>
      <c r="T466" s="44" t="str">
        <f t="shared" si="28"/>
        <v/>
      </c>
      <c r="U466" s="37"/>
      <c r="V466" s="39" t="str">
        <f t="shared" si="29"/>
        <v/>
      </c>
      <c r="W466" s="40" t="str">
        <f t="shared" si="30"/>
        <v/>
      </c>
      <c r="X466" s="41" t="str">
        <f t="shared" si="31"/>
        <v/>
      </c>
      <c r="Y466" s="42"/>
      <c r="Z466" s="42"/>
      <c r="AA466" s="42"/>
      <c r="AB466" s="42"/>
      <c r="AC466" s="42"/>
      <c r="AD466" s="43"/>
    </row>
    <row r="467" spans="2:30" ht="21.95" customHeight="1">
      <c r="B467" s="89"/>
      <c r="C467" s="78"/>
      <c r="D467" s="78"/>
      <c r="E467" s="36"/>
      <c r="F467" s="91"/>
      <c r="G467" s="83"/>
      <c r="H467" s="91"/>
      <c r="I467" s="83"/>
      <c r="J467" s="78"/>
      <c r="K467" s="83"/>
      <c r="L467" s="78"/>
      <c r="M467" s="78"/>
      <c r="N467" s="78"/>
      <c r="O467" s="83"/>
      <c r="P467" s="86"/>
      <c r="Q467" s="65" t="s">
        <v>517</v>
      </c>
      <c r="R467" s="62"/>
      <c r="S467" s="37"/>
      <c r="T467" s="44" t="str">
        <f t="shared" si="28"/>
        <v/>
      </c>
      <c r="U467" s="37"/>
      <c r="V467" s="39" t="str">
        <f t="shared" si="29"/>
        <v/>
      </c>
      <c r="W467" s="40" t="str">
        <f t="shared" si="30"/>
        <v/>
      </c>
      <c r="X467" s="41" t="str">
        <f t="shared" si="31"/>
        <v/>
      </c>
      <c r="Y467" s="42"/>
      <c r="Z467" s="42"/>
      <c r="AA467" s="42"/>
      <c r="AB467" s="42"/>
      <c r="AC467" s="42"/>
      <c r="AD467" s="43"/>
    </row>
    <row r="468" spans="2:30" ht="21.95" customHeight="1">
      <c r="B468" s="89"/>
      <c r="C468" s="78"/>
      <c r="D468" s="78"/>
      <c r="E468" s="36"/>
      <c r="F468" s="91"/>
      <c r="G468" s="83"/>
      <c r="H468" s="91"/>
      <c r="I468" s="83"/>
      <c r="J468" s="78"/>
      <c r="K468" s="83"/>
      <c r="L468" s="78"/>
      <c r="M468" s="78"/>
      <c r="N468" s="78"/>
      <c r="O468" s="83"/>
      <c r="P468" s="86"/>
      <c r="Q468" s="65" t="s">
        <v>518</v>
      </c>
      <c r="R468" s="62"/>
      <c r="S468" s="37"/>
      <c r="T468" s="44" t="str">
        <f t="shared" si="28"/>
        <v/>
      </c>
      <c r="U468" s="37"/>
      <c r="V468" s="39" t="str">
        <f t="shared" si="29"/>
        <v/>
      </c>
      <c r="W468" s="40" t="str">
        <f t="shared" si="30"/>
        <v/>
      </c>
      <c r="X468" s="41" t="str">
        <f t="shared" si="31"/>
        <v/>
      </c>
      <c r="Y468" s="42"/>
      <c r="Z468" s="42"/>
      <c r="AA468" s="42"/>
      <c r="AB468" s="42"/>
      <c r="AC468" s="42"/>
      <c r="AD468" s="43"/>
    </row>
    <row r="469" spans="2:30" ht="21.95" customHeight="1">
      <c r="B469" s="89"/>
      <c r="C469" s="78"/>
      <c r="D469" s="78"/>
      <c r="E469" s="36"/>
      <c r="F469" s="91"/>
      <c r="G469" s="83"/>
      <c r="H469" s="91"/>
      <c r="I469" s="83"/>
      <c r="J469" s="78"/>
      <c r="K469" s="83"/>
      <c r="L469" s="78"/>
      <c r="M469" s="78"/>
      <c r="N469" s="78"/>
      <c r="O469" s="83"/>
      <c r="P469" s="86"/>
      <c r="Q469" s="65" t="s">
        <v>519</v>
      </c>
      <c r="R469" s="62"/>
      <c r="S469" s="37"/>
      <c r="T469" s="44" t="str">
        <f t="shared" si="28"/>
        <v/>
      </c>
      <c r="U469" s="37"/>
      <c r="V469" s="39" t="str">
        <f t="shared" si="29"/>
        <v/>
      </c>
      <c r="W469" s="40" t="str">
        <f t="shared" si="30"/>
        <v/>
      </c>
      <c r="X469" s="41" t="str">
        <f t="shared" si="31"/>
        <v/>
      </c>
      <c r="Y469" s="42"/>
      <c r="Z469" s="42"/>
      <c r="AA469" s="42"/>
      <c r="AB469" s="42"/>
      <c r="AC469" s="42"/>
      <c r="AD469" s="43"/>
    </row>
    <row r="470" spans="2:30" ht="21.95" customHeight="1">
      <c r="B470" s="90"/>
      <c r="C470" s="79"/>
      <c r="D470" s="79"/>
      <c r="E470" s="36"/>
      <c r="F470" s="92"/>
      <c r="G470" s="84"/>
      <c r="H470" s="92"/>
      <c r="I470" s="84"/>
      <c r="J470" s="79"/>
      <c r="K470" s="84"/>
      <c r="L470" s="79"/>
      <c r="M470" s="79"/>
      <c r="N470" s="79"/>
      <c r="O470" s="84"/>
      <c r="P470" s="87"/>
      <c r="Q470" s="65" t="s">
        <v>520</v>
      </c>
      <c r="R470" s="62"/>
      <c r="S470" s="37"/>
      <c r="T470" s="37" t="str">
        <f aca="true" t="shared" si="32" ref="T470:T533">IF(S470="Almost Certain",5,IF(S470="likely",4,IF(S470="Possible",3,IF(S470="Unlikely",2,IF(S470="rare",1,"")))))</f>
        <v/>
      </c>
      <c r="U470" s="37"/>
      <c r="V470" s="37" t="str">
        <f t="shared" si="29"/>
        <v/>
      </c>
      <c r="W470" s="37" t="str">
        <f t="shared" si="30"/>
        <v/>
      </c>
      <c r="X470" s="37" t="str">
        <f t="shared" si="31"/>
        <v/>
      </c>
      <c r="Y470" s="57"/>
      <c r="Z470" s="57"/>
      <c r="AA470" s="57"/>
      <c r="AB470" s="42"/>
      <c r="AC470" s="42"/>
      <c r="AD470" s="43"/>
    </row>
    <row r="471" spans="2:30" ht="21.95" customHeight="1">
      <c r="B471" s="89" t="s">
        <v>879</v>
      </c>
      <c r="C471" s="77" t="str">
        <f>IF(F471="Sea level rise and storm surge","SL",IF(F471="Increased flooding","FL",IF(F471="Increased rainfall variability","RV",IF(F471="Increased average temperature","AT",IF(F471="Increase in hot days","HD",IF(F471="Increased fire risk","FR",IF(F471="Increased atmospheric CO2","AC","")))))))</f>
        <v/>
      </c>
      <c r="D471" s="77">
        <v>94</v>
      </c>
      <c r="E471" s="36"/>
      <c r="F471" s="94"/>
      <c r="G471" s="95"/>
      <c r="H471" s="94"/>
      <c r="I471" s="95"/>
      <c r="J471" s="77" t="str">
        <f>IF(I471="Almost Certain",5,IF(I471="likely",4,IF(I471="Possible",3,IF(I471="Unlikely",2,IF(I471="rare",1,"")))))</f>
        <v/>
      </c>
      <c r="K471" s="95"/>
      <c r="L471" s="77" t="str">
        <f>IF(K471="Catastrophic",5,IF(K471="Major",4,IF(K471="Moderate",3,IF(K471="Minor",2,IF(K471="Insignificant",1,"")))))</f>
        <v/>
      </c>
      <c r="M471" s="77" t="str">
        <f>IF(L471="","",L471+J471)</f>
        <v/>
      </c>
      <c r="N471" s="77" t="str">
        <f>IF(M471="","",IF(M471&lt;5,"Low",IF(AND(M471&gt;4,M471&lt;7),"Moderate",IF(M471=7,"High",IF(M471&gt;7,"Extreme",)))))</f>
        <v/>
      </c>
      <c r="O471" s="83"/>
      <c r="P471" s="88"/>
      <c r="Q471" s="65" t="s">
        <v>521</v>
      </c>
      <c r="R471" s="62"/>
      <c r="S471" s="37"/>
      <c r="T471" s="44" t="str">
        <f t="shared" si="32"/>
        <v/>
      </c>
      <c r="U471" s="37"/>
      <c r="V471" s="39" t="str">
        <f t="shared" si="29"/>
        <v/>
      </c>
      <c r="W471" s="40" t="str">
        <f t="shared" si="30"/>
        <v/>
      </c>
      <c r="X471" s="41" t="str">
        <f t="shared" si="31"/>
        <v/>
      </c>
      <c r="Y471" s="42"/>
      <c r="Z471" s="42"/>
      <c r="AA471" s="42"/>
      <c r="AB471" s="42"/>
      <c r="AC471" s="42"/>
      <c r="AD471" s="43"/>
    </row>
    <row r="472" spans="2:30" ht="21.95" customHeight="1">
      <c r="B472" s="89"/>
      <c r="C472" s="78"/>
      <c r="D472" s="78"/>
      <c r="E472" s="36"/>
      <c r="F472" s="91"/>
      <c r="G472" s="83"/>
      <c r="H472" s="91"/>
      <c r="I472" s="83"/>
      <c r="J472" s="78"/>
      <c r="K472" s="83"/>
      <c r="L472" s="78"/>
      <c r="M472" s="78"/>
      <c r="N472" s="78"/>
      <c r="O472" s="83"/>
      <c r="P472" s="86"/>
      <c r="Q472" s="65" t="s">
        <v>522</v>
      </c>
      <c r="R472" s="62"/>
      <c r="S472" s="37"/>
      <c r="T472" s="44" t="str">
        <f t="shared" si="32"/>
        <v/>
      </c>
      <c r="U472" s="37"/>
      <c r="V472" s="39" t="str">
        <f t="shared" si="29"/>
        <v/>
      </c>
      <c r="W472" s="40" t="str">
        <f t="shared" si="30"/>
        <v/>
      </c>
      <c r="X472" s="41" t="str">
        <f t="shared" si="31"/>
        <v/>
      </c>
      <c r="Y472" s="42"/>
      <c r="Z472" s="42"/>
      <c r="AA472" s="42"/>
      <c r="AB472" s="42"/>
      <c r="AC472" s="42"/>
      <c r="AD472" s="43"/>
    </row>
    <row r="473" spans="2:30" ht="21.95" customHeight="1">
      <c r="B473" s="89"/>
      <c r="C473" s="78"/>
      <c r="D473" s="78"/>
      <c r="E473" s="36"/>
      <c r="F473" s="91"/>
      <c r="G473" s="83"/>
      <c r="H473" s="91"/>
      <c r="I473" s="83"/>
      <c r="J473" s="78"/>
      <c r="K473" s="83"/>
      <c r="L473" s="78"/>
      <c r="M473" s="78"/>
      <c r="N473" s="78"/>
      <c r="O473" s="83"/>
      <c r="P473" s="86"/>
      <c r="Q473" s="65" t="s">
        <v>523</v>
      </c>
      <c r="R473" s="62"/>
      <c r="S473" s="37"/>
      <c r="T473" s="44" t="str">
        <f t="shared" si="32"/>
        <v/>
      </c>
      <c r="U473" s="37"/>
      <c r="V473" s="39" t="str">
        <f t="shared" si="29"/>
        <v/>
      </c>
      <c r="W473" s="40" t="str">
        <f t="shared" si="30"/>
        <v/>
      </c>
      <c r="X473" s="41" t="str">
        <f t="shared" si="31"/>
        <v/>
      </c>
      <c r="Y473" s="42"/>
      <c r="Z473" s="42"/>
      <c r="AA473" s="42"/>
      <c r="AB473" s="42"/>
      <c r="AC473" s="42"/>
      <c r="AD473" s="43"/>
    </row>
    <row r="474" spans="2:30" ht="21.95" customHeight="1">
      <c r="B474" s="89"/>
      <c r="C474" s="78"/>
      <c r="D474" s="78"/>
      <c r="E474" s="36"/>
      <c r="F474" s="91"/>
      <c r="G474" s="83"/>
      <c r="H474" s="91"/>
      <c r="I474" s="83"/>
      <c r="J474" s="78"/>
      <c r="K474" s="83"/>
      <c r="L474" s="78"/>
      <c r="M474" s="78"/>
      <c r="N474" s="78"/>
      <c r="O474" s="83"/>
      <c r="P474" s="86"/>
      <c r="Q474" s="65" t="s">
        <v>524</v>
      </c>
      <c r="R474" s="62"/>
      <c r="S474" s="37"/>
      <c r="T474" s="44" t="str">
        <f t="shared" si="32"/>
        <v/>
      </c>
      <c r="U474" s="37"/>
      <c r="V474" s="39" t="str">
        <f t="shared" si="29"/>
        <v/>
      </c>
      <c r="W474" s="40" t="str">
        <f t="shared" si="30"/>
        <v/>
      </c>
      <c r="X474" s="41" t="str">
        <f t="shared" si="31"/>
        <v/>
      </c>
      <c r="Y474" s="42"/>
      <c r="Z474" s="42"/>
      <c r="AA474" s="42"/>
      <c r="AB474" s="42"/>
      <c r="AC474" s="42"/>
      <c r="AD474" s="43"/>
    </row>
    <row r="475" spans="2:30" ht="21.95" customHeight="1">
      <c r="B475" s="90"/>
      <c r="C475" s="79"/>
      <c r="D475" s="79"/>
      <c r="E475" s="36"/>
      <c r="F475" s="92"/>
      <c r="G475" s="84"/>
      <c r="H475" s="92"/>
      <c r="I475" s="84"/>
      <c r="J475" s="79"/>
      <c r="K475" s="84"/>
      <c r="L475" s="79"/>
      <c r="M475" s="79"/>
      <c r="N475" s="79"/>
      <c r="O475" s="84"/>
      <c r="P475" s="87"/>
      <c r="Q475" s="65" t="s">
        <v>525</v>
      </c>
      <c r="R475" s="62"/>
      <c r="S475" s="37"/>
      <c r="T475" s="44" t="str">
        <f t="shared" si="32"/>
        <v/>
      </c>
      <c r="U475" s="37"/>
      <c r="V475" s="39" t="str">
        <f t="shared" si="29"/>
        <v/>
      </c>
      <c r="W475" s="40" t="str">
        <f t="shared" si="30"/>
        <v/>
      </c>
      <c r="X475" s="41" t="str">
        <f t="shared" si="31"/>
        <v/>
      </c>
      <c r="Y475" s="42"/>
      <c r="Z475" s="42"/>
      <c r="AA475" s="42"/>
      <c r="AB475" s="42"/>
      <c r="AC475" s="42"/>
      <c r="AD475" s="43"/>
    </row>
    <row r="476" spans="2:30" ht="21.95" customHeight="1">
      <c r="B476" s="89" t="s">
        <v>880</v>
      </c>
      <c r="C476" s="77" t="str">
        <f>IF(F476="Sea level rise and storm surge","SL",IF(F476="Increased flooding","FL",IF(F476="Increased rainfall variability","RV",IF(F476="Increased average temperature","AT",IF(F476="Increase in hot days","HD",IF(F476="Increased fire risk","FR",IF(F476="Increased atmospheric CO2","AC","")))))))</f>
        <v/>
      </c>
      <c r="D476" s="77">
        <v>95</v>
      </c>
      <c r="E476" s="36"/>
      <c r="F476" s="94"/>
      <c r="G476" s="95"/>
      <c r="H476" s="94"/>
      <c r="I476" s="95"/>
      <c r="J476" s="77" t="str">
        <f>IF(I476="Almost Certain",5,IF(I476="likely",4,IF(I476="Possible",3,IF(I476="Unlikely",2,IF(I476="rare",1,"")))))</f>
        <v/>
      </c>
      <c r="K476" s="95"/>
      <c r="L476" s="77" t="str">
        <f>IF(K476="Catastrophic",5,IF(K476="Major",4,IF(K476="Moderate",3,IF(K476="Minor",2,IF(K476="Insignificant",1,"")))))</f>
        <v/>
      </c>
      <c r="M476" s="77" t="str">
        <f>IF(L476="","",L476+J476)</f>
        <v/>
      </c>
      <c r="N476" s="77" t="str">
        <f>IF(M476="","",IF(M476&lt;5,"Low",IF(AND(M476&gt;4,M476&lt;7),"Moderate",IF(M476=7,"High",IF(M476&gt;7,"Extreme",)))))</f>
        <v/>
      </c>
      <c r="O476" s="83"/>
      <c r="P476" s="88"/>
      <c r="Q476" s="65" t="s">
        <v>526</v>
      </c>
      <c r="R476" s="62"/>
      <c r="S476" s="37"/>
      <c r="T476" s="44" t="str">
        <f t="shared" si="32"/>
        <v/>
      </c>
      <c r="U476" s="37"/>
      <c r="V476" s="39" t="str">
        <f t="shared" si="29"/>
        <v/>
      </c>
      <c r="W476" s="40" t="str">
        <f t="shared" si="30"/>
        <v/>
      </c>
      <c r="X476" s="41" t="str">
        <f t="shared" si="31"/>
        <v/>
      </c>
      <c r="Y476" s="42"/>
      <c r="Z476" s="42"/>
      <c r="AA476" s="42"/>
      <c r="AB476" s="42"/>
      <c r="AC476" s="42"/>
      <c r="AD476" s="43"/>
    </row>
    <row r="477" spans="2:30" ht="21.95" customHeight="1">
      <c r="B477" s="89"/>
      <c r="C477" s="78"/>
      <c r="D477" s="78"/>
      <c r="E477" s="36"/>
      <c r="F477" s="91"/>
      <c r="G477" s="83"/>
      <c r="H477" s="91"/>
      <c r="I477" s="83"/>
      <c r="J477" s="78"/>
      <c r="K477" s="83"/>
      <c r="L477" s="78"/>
      <c r="M477" s="78"/>
      <c r="N477" s="78"/>
      <c r="O477" s="83"/>
      <c r="P477" s="86"/>
      <c r="Q477" s="65" t="s">
        <v>527</v>
      </c>
      <c r="R477" s="62"/>
      <c r="S477" s="37"/>
      <c r="T477" s="44" t="str">
        <f t="shared" si="32"/>
        <v/>
      </c>
      <c r="U477" s="37"/>
      <c r="V477" s="39" t="str">
        <f t="shared" si="29"/>
        <v/>
      </c>
      <c r="W477" s="40" t="str">
        <f t="shared" si="30"/>
        <v/>
      </c>
      <c r="X477" s="41" t="str">
        <f t="shared" si="31"/>
        <v/>
      </c>
      <c r="Y477" s="42"/>
      <c r="Z477" s="42"/>
      <c r="AA477" s="42"/>
      <c r="AB477" s="42"/>
      <c r="AC477" s="42"/>
      <c r="AD477" s="43"/>
    </row>
    <row r="478" spans="2:30" ht="21.95" customHeight="1">
      <c r="B478" s="89"/>
      <c r="C478" s="78"/>
      <c r="D478" s="78"/>
      <c r="E478" s="36"/>
      <c r="F478" s="91"/>
      <c r="G478" s="83"/>
      <c r="H478" s="91"/>
      <c r="I478" s="83"/>
      <c r="J478" s="78"/>
      <c r="K478" s="83"/>
      <c r="L478" s="78"/>
      <c r="M478" s="78"/>
      <c r="N478" s="78"/>
      <c r="O478" s="83"/>
      <c r="P478" s="86"/>
      <c r="Q478" s="65" t="s">
        <v>528</v>
      </c>
      <c r="R478" s="62"/>
      <c r="S478" s="37"/>
      <c r="T478" s="44" t="str">
        <f t="shared" si="32"/>
        <v/>
      </c>
      <c r="U478" s="37"/>
      <c r="V478" s="39" t="str">
        <f t="shared" si="29"/>
        <v/>
      </c>
      <c r="W478" s="40" t="str">
        <f t="shared" si="30"/>
        <v/>
      </c>
      <c r="X478" s="41" t="str">
        <f t="shared" si="31"/>
        <v/>
      </c>
      <c r="Y478" s="42"/>
      <c r="Z478" s="42"/>
      <c r="AA478" s="42"/>
      <c r="AB478" s="42"/>
      <c r="AC478" s="42"/>
      <c r="AD478" s="43"/>
    </row>
    <row r="479" spans="2:30" ht="21.95" customHeight="1">
      <c r="B479" s="89"/>
      <c r="C479" s="78"/>
      <c r="D479" s="78"/>
      <c r="E479" s="36"/>
      <c r="F479" s="91"/>
      <c r="G479" s="83"/>
      <c r="H479" s="91"/>
      <c r="I479" s="83"/>
      <c r="J479" s="78"/>
      <c r="K479" s="83"/>
      <c r="L479" s="78"/>
      <c r="M479" s="78"/>
      <c r="N479" s="78"/>
      <c r="O479" s="83"/>
      <c r="P479" s="86"/>
      <c r="Q479" s="65" t="s">
        <v>529</v>
      </c>
      <c r="R479" s="62"/>
      <c r="S479" s="37"/>
      <c r="T479" s="44" t="str">
        <f t="shared" si="32"/>
        <v/>
      </c>
      <c r="U479" s="37"/>
      <c r="V479" s="39" t="str">
        <f t="shared" si="29"/>
        <v/>
      </c>
      <c r="W479" s="40" t="str">
        <f t="shared" si="30"/>
        <v/>
      </c>
      <c r="X479" s="41" t="str">
        <f t="shared" si="31"/>
        <v/>
      </c>
      <c r="Y479" s="42"/>
      <c r="Z479" s="42"/>
      <c r="AA479" s="42"/>
      <c r="AB479" s="42"/>
      <c r="AC479" s="42"/>
      <c r="AD479" s="43"/>
    </row>
    <row r="480" spans="2:30" ht="21.95" customHeight="1">
      <c r="B480" s="90"/>
      <c r="C480" s="79"/>
      <c r="D480" s="79"/>
      <c r="E480" s="36"/>
      <c r="F480" s="92"/>
      <c r="G480" s="84"/>
      <c r="H480" s="92"/>
      <c r="I480" s="84"/>
      <c r="J480" s="79"/>
      <c r="K480" s="84"/>
      <c r="L480" s="79"/>
      <c r="M480" s="79"/>
      <c r="N480" s="79"/>
      <c r="O480" s="84"/>
      <c r="P480" s="87"/>
      <c r="Q480" s="65" t="s">
        <v>530</v>
      </c>
      <c r="R480" s="62"/>
      <c r="S480" s="37"/>
      <c r="T480" s="37" t="str">
        <f t="shared" si="32"/>
        <v/>
      </c>
      <c r="U480" s="37"/>
      <c r="V480" s="37" t="str">
        <f t="shared" si="29"/>
        <v/>
      </c>
      <c r="W480" s="37" t="str">
        <f t="shared" si="30"/>
        <v/>
      </c>
      <c r="X480" s="37" t="str">
        <f t="shared" si="31"/>
        <v/>
      </c>
      <c r="Y480" s="57"/>
      <c r="Z480" s="57"/>
      <c r="AA480" s="57"/>
      <c r="AB480" s="42"/>
      <c r="AC480" s="42"/>
      <c r="AD480" s="43"/>
    </row>
    <row r="481" spans="2:30" ht="21.95" customHeight="1">
      <c r="B481" s="89" t="s">
        <v>881</v>
      </c>
      <c r="C481" s="77" t="str">
        <f>IF(F481="Sea level rise and storm surge","SL",IF(F481="Increased flooding","FL",IF(F481="Increased rainfall variability","RV",IF(F481="Increased average temperature","AT",IF(F481="Increase in hot days","HD",IF(F481="Increased fire risk","FR",IF(F481="Increased atmospheric CO2","AC","")))))))</f>
        <v/>
      </c>
      <c r="D481" s="77">
        <v>96</v>
      </c>
      <c r="E481" s="36"/>
      <c r="F481" s="94"/>
      <c r="G481" s="95"/>
      <c r="H481" s="94"/>
      <c r="I481" s="95"/>
      <c r="J481" s="77" t="str">
        <f>IF(I481="Almost Certain",5,IF(I481="likely",4,IF(I481="Possible",3,IF(I481="Unlikely",2,IF(I481="rare",1,"")))))</f>
        <v/>
      </c>
      <c r="K481" s="95"/>
      <c r="L481" s="77" t="str">
        <f>IF(K481="Catastrophic",5,IF(K481="Major",4,IF(K481="Moderate",3,IF(K481="Minor",2,IF(K481="Insignificant",1,"")))))</f>
        <v/>
      </c>
      <c r="M481" s="77" t="str">
        <f>IF(L481="","",L481+J481)</f>
        <v/>
      </c>
      <c r="N481" s="77" t="str">
        <f>IF(M481="","",IF(M481&lt;5,"Low",IF(AND(M481&gt;4,M481&lt;7),"Moderate",IF(M481=7,"High",IF(M481&gt;7,"Extreme",)))))</f>
        <v/>
      </c>
      <c r="O481" s="83"/>
      <c r="P481" s="88"/>
      <c r="Q481" s="65" t="s">
        <v>531</v>
      </c>
      <c r="R481" s="62"/>
      <c r="S481" s="37"/>
      <c r="T481" s="44" t="str">
        <f t="shared" si="32"/>
        <v/>
      </c>
      <c r="U481" s="37"/>
      <c r="V481" s="39" t="str">
        <f t="shared" si="29"/>
        <v/>
      </c>
      <c r="W481" s="40" t="str">
        <f t="shared" si="30"/>
        <v/>
      </c>
      <c r="X481" s="41" t="str">
        <f t="shared" si="31"/>
        <v/>
      </c>
      <c r="Y481" s="42"/>
      <c r="Z481" s="42"/>
      <c r="AA481" s="42"/>
      <c r="AB481" s="42"/>
      <c r="AC481" s="42"/>
      <c r="AD481" s="43"/>
    </row>
    <row r="482" spans="2:30" ht="21.95" customHeight="1">
      <c r="B482" s="89"/>
      <c r="C482" s="78"/>
      <c r="D482" s="78"/>
      <c r="E482" s="36"/>
      <c r="F482" s="91"/>
      <c r="G482" s="83"/>
      <c r="H482" s="91"/>
      <c r="I482" s="83"/>
      <c r="J482" s="78"/>
      <c r="K482" s="83"/>
      <c r="L482" s="78"/>
      <c r="M482" s="78"/>
      <c r="N482" s="78"/>
      <c r="O482" s="83"/>
      <c r="P482" s="86"/>
      <c r="Q482" s="65" t="s">
        <v>532</v>
      </c>
      <c r="R482" s="62"/>
      <c r="S482" s="37"/>
      <c r="T482" s="44" t="str">
        <f t="shared" si="32"/>
        <v/>
      </c>
      <c r="U482" s="37"/>
      <c r="V482" s="39" t="str">
        <f t="shared" si="29"/>
        <v/>
      </c>
      <c r="W482" s="40" t="str">
        <f t="shared" si="30"/>
        <v/>
      </c>
      <c r="X482" s="41" t="str">
        <f t="shared" si="31"/>
        <v/>
      </c>
      <c r="Y482" s="42"/>
      <c r="Z482" s="42"/>
      <c r="AA482" s="42"/>
      <c r="AB482" s="42"/>
      <c r="AC482" s="42"/>
      <c r="AD482" s="43"/>
    </row>
    <row r="483" spans="2:30" ht="21.95" customHeight="1">
      <c r="B483" s="89"/>
      <c r="C483" s="78"/>
      <c r="D483" s="78"/>
      <c r="E483" s="36"/>
      <c r="F483" s="91"/>
      <c r="G483" s="83"/>
      <c r="H483" s="91"/>
      <c r="I483" s="83"/>
      <c r="J483" s="78"/>
      <c r="K483" s="83"/>
      <c r="L483" s="78"/>
      <c r="M483" s="78"/>
      <c r="N483" s="78"/>
      <c r="O483" s="83"/>
      <c r="P483" s="86"/>
      <c r="Q483" s="65" t="s">
        <v>533</v>
      </c>
      <c r="R483" s="62"/>
      <c r="S483" s="37"/>
      <c r="T483" s="44" t="str">
        <f t="shared" si="32"/>
        <v/>
      </c>
      <c r="U483" s="37"/>
      <c r="V483" s="39" t="str">
        <f t="shared" si="29"/>
        <v/>
      </c>
      <c r="W483" s="40" t="str">
        <f t="shared" si="30"/>
        <v/>
      </c>
      <c r="X483" s="41" t="str">
        <f t="shared" si="31"/>
        <v/>
      </c>
      <c r="Y483" s="42"/>
      <c r="Z483" s="42"/>
      <c r="AA483" s="42"/>
      <c r="AB483" s="42"/>
      <c r="AC483" s="42"/>
      <c r="AD483" s="43"/>
    </row>
    <row r="484" spans="2:30" ht="21.95" customHeight="1">
      <c r="B484" s="89"/>
      <c r="C484" s="78"/>
      <c r="D484" s="78"/>
      <c r="E484" s="36"/>
      <c r="F484" s="91"/>
      <c r="G484" s="83"/>
      <c r="H484" s="91"/>
      <c r="I484" s="83"/>
      <c r="J484" s="78"/>
      <c r="K484" s="83"/>
      <c r="L484" s="78"/>
      <c r="M484" s="78"/>
      <c r="N484" s="78"/>
      <c r="O484" s="83"/>
      <c r="P484" s="86"/>
      <c r="Q484" s="65" t="s">
        <v>534</v>
      </c>
      <c r="R484" s="62"/>
      <c r="S484" s="37"/>
      <c r="T484" s="44" t="str">
        <f t="shared" si="32"/>
        <v/>
      </c>
      <c r="U484" s="37"/>
      <c r="V484" s="39" t="str">
        <f t="shared" si="29"/>
        <v/>
      </c>
      <c r="W484" s="40" t="str">
        <f t="shared" si="30"/>
        <v/>
      </c>
      <c r="X484" s="41" t="str">
        <f t="shared" si="31"/>
        <v/>
      </c>
      <c r="Y484" s="42"/>
      <c r="Z484" s="42"/>
      <c r="AA484" s="42"/>
      <c r="AB484" s="42"/>
      <c r="AC484" s="42"/>
      <c r="AD484" s="43"/>
    </row>
    <row r="485" spans="2:30" ht="21.95" customHeight="1">
      <c r="B485" s="90"/>
      <c r="C485" s="79"/>
      <c r="D485" s="79"/>
      <c r="E485" s="36"/>
      <c r="F485" s="92"/>
      <c r="G485" s="84"/>
      <c r="H485" s="92"/>
      <c r="I485" s="84"/>
      <c r="J485" s="79"/>
      <c r="K485" s="84"/>
      <c r="L485" s="79"/>
      <c r="M485" s="79"/>
      <c r="N485" s="79"/>
      <c r="O485" s="84"/>
      <c r="P485" s="87"/>
      <c r="Q485" s="65" t="s">
        <v>535</v>
      </c>
      <c r="R485" s="62"/>
      <c r="S485" s="37"/>
      <c r="T485" s="44" t="str">
        <f t="shared" si="32"/>
        <v/>
      </c>
      <c r="U485" s="37"/>
      <c r="V485" s="39" t="str">
        <f t="shared" si="29"/>
        <v/>
      </c>
      <c r="W485" s="40" t="str">
        <f t="shared" si="30"/>
        <v/>
      </c>
      <c r="X485" s="41" t="str">
        <f t="shared" si="31"/>
        <v/>
      </c>
      <c r="Y485" s="42"/>
      <c r="Z485" s="42"/>
      <c r="AA485" s="42"/>
      <c r="AB485" s="42"/>
      <c r="AC485" s="42"/>
      <c r="AD485" s="43"/>
    </row>
    <row r="486" spans="2:30" ht="21.95" customHeight="1">
      <c r="B486" s="89" t="s">
        <v>882</v>
      </c>
      <c r="C486" s="77" t="str">
        <f>IF(F486="Sea level rise and storm surge","SL",IF(F486="Increased flooding","FL",IF(F486="Increased rainfall variability","RV",IF(F486="Increased average temperature","AT",IF(F486="Increase in hot days","HD",IF(F486="Increased fire risk","FR",IF(F486="Increased atmospheric CO2","AC","")))))))</f>
        <v/>
      </c>
      <c r="D486" s="77">
        <v>97</v>
      </c>
      <c r="E486" s="36"/>
      <c r="F486" s="94"/>
      <c r="G486" s="95"/>
      <c r="H486" s="94"/>
      <c r="I486" s="95"/>
      <c r="J486" s="77" t="str">
        <f>IF(I486="Almost Certain",5,IF(I486="likely",4,IF(I486="Possible",3,IF(I486="Unlikely",2,IF(I486="rare",1,"")))))</f>
        <v/>
      </c>
      <c r="K486" s="95"/>
      <c r="L486" s="77" t="str">
        <f>IF(K486="Catastrophic",5,IF(K486="Major",4,IF(K486="Moderate",3,IF(K486="Minor",2,IF(K486="Insignificant",1,"")))))</f>
        <v/>
      </c>
      <c r="M486" s="77" t="str">
        <f>IF(L486="","",L486+J486)</f>
        <v/>
      </c>
      <c r="N486" s="77" t="str">
        <f>IF(M486="","",IF(M486&lt;5,"Low",IF(AND(M486&gt;4,M486&lt;7),"Moderate",IF(M486=7,"High",IF(M486&gt;7,"Extreme",)))))</f>
        <v/>
      </c>
      <c r="O486" s="83"/>
      <c r="P486" s="88"/>
      <c r="Q486" s="65" t="s">
        <v>536</v>
      </c>
      <c r="R486" s="62"/>
      <c r="S486" s="37"/>
      <c r="T486" s="44" t="str">
        <f t="shared" si="32"/>
        <v/>
      </c>
      <c r="U486" s="37"/>
      <c r="V486" s="39" t="str">
        <f t="shared" si="29"/>
        <v/>
      </c>
      <c r="W486" s="40" t="str">
        <f t="shared" si="30"/>
        <v/>
      </c>
      <c r="X486" s="41" t="str">
        <f t="shared" si="31"/>
        <v/>
      </c>
      <c r="Y486" s="42"/>
      <c r="Z486" s="42"/>
      <c r="AA486" s="42"/>
      <c r="AB486" s="42"/>
      <c r="AC486" s="42"/>
      <c r="AD486" s="43"/>
    </row>
    <row r="487" spans="2:30" ht="21.95" customHeight="1">
      <c r="B487" s="89"/>
      <c r="C487" s="78"/>
      <c r="D487" s="78"/>
      <c r="E487" s="36"/>
      <c r="F487" s="91"/>
      <c r="G487" s="83"/>
      <c r="H487" s="91"/>
      <c r="I487" s="83"/>
      <c r="J487" s="78"/>
      <c r="K487" s="83"/>
      <c r="L487" s="78"/>
      <c r="M487" s="78"/>
      <c r="N487" s="78"/>
      <c r="O487" s="83"/>
      <c r="P487" s="86"/>
      <c r="Q487" s="65" t="s">
        <v>537</v>
      </c>
      <c r="R487" s="62"/>
      <c r="S487" s="37"/>
      <c r="T487" s="44" t="str">
        <f t="shared" si="32"/>
        <v/>
      </c>
      <c r="U487" s="37"/>
      <c r="V487" s="39" t="str">
        <f t="shared" si="29"/>
        <v/>
      </c>
      <c r="W487" s="40" t="str">
        <f t="shared" si="30"/>
        <v/>
      </c>
      <c r="X487" s="41" t="str">
        <f t="shared" si="31"/>
        <v/>
      </c>
      <c r="Y487" s="42"/>
      <c r="Z487" s="42"/>
      <c r="AA487" s="42"/>
      <c r="AB487" s="42"/>
      <c r="AC487" s="42"/>
      <c r="AD487" s="43"/>
    </row>
    <row r="488" spans="2:30" ht="21.95" customHeight="1">
      <c r="B488" s="89"/>
      <c r="C488" s="78"/>
      <c r="D488" s="78"/>
      <c r="E488" s="36"/>
      <c r="F488" s="91"/>
      <c r="G488" s="83"/>
      <c r="H488" s="91"/>
      <c r="I488" s="83"/>
      <c r="J488" s="78"/>
      <c r="K488" s="83"/>
      <c r="L488" s="78"/>
      <c r="M488" s="78"/>
      <c r="N488" s="78"/>
      <c r="O488" s="83"/>
      <c r="P488" s="86"/>
      <c r="Q488" s="65" t="s">
        <v>538</v>
      </c>
      <c r="R488" s="62"/>
      <c r="S488" s="37"/>
      <c r="T488" s="44" t="str">
        <f t="shared" si="32"/>
        <v/>
      </c>
      <c r="U488" s="37"/>
      <c r="V488" s="39" t="str">
        <f t="shared" si="29"/>
        <v/>
      </c>
      <c r="W488" s="40" t="str">
        <f t="shared" si="30"/>
        <v/>
      </c>
      <c r="X488" s="41" t="str">
        <f t="shared" si="31"/>
        <v/>
      </c>
      <c r="Y488" s="42"/>
      <c r="Z488" s="42"/>
      <c r="AA488" s="42"/>
      <c r="AB488" s="42"/>
      <c r="AC488" s="42"/>
      <c r="AD488" s="43"/>
    </row>
    <row r="489" spans="2:30" ht="21.95" customHeight="1">
      <c r="B489" s="89"/>
      <c r="C489" s="78"/>
      <c r="D489" s="78"/>
      <c r="E489" s="36"/>
      <c r="F489" s="91"/>
      <c r="G489" s="83"/>
      <c r="H489" s="91"/>
      <c r="I489" s="83"/>
      <c r="J489" s="78"/>
      <c r="K489" s="83"/>
      <c r="L489" s="78"/>
      <c r="M489" s="78"/>
      <c r="N489" s="78"/>
      <c r="O489" s="83"/>
      <c r="P489" s="86"/>
      <c r="Q489" s="65" t="s">
        <v>539</v>
      </c>
      <c r="R489" s="62"/>
      <c r="S489" s="37"/>
      <c r="T489" s="44" t="str">
        <f t="shared" si="32"/>
        <v/>
      </c>
      <c r="U489" s="37"/>
      <c r="V489" s="39" t="str">
        <f t="shared" si="29"/>
        <v/>
      </c>
      <c r="W489" s="40" t="str">
        <f t="shared" si="30"/>
        <v/>
      </c>
      <c r="X489" s="41" t="str">
        <f t="shared" si="31"/>
        <v/>
      </c>
      <c r="Y489" s="42"/>
      <c r="Z489" s="42"/>
      <c r="AA489" s="42"/>
      <c r="AB489" s="42"/>
      <c r="AC489" s="42"/>
      <c r="AD489" s="43"/>
    </row>
    <row r="490" spans="2:30" ht="21.95" customHeight="1">
      <c r="B490" s="90"/>
      <c r="C490" s="79"/>
      <c r="D490" s="79"/>
      <c r="E490" s="36"/>
      <c r="F490" s="92"/>
      <c r="G490" s="84"/>
      <c r="H490" s="92"/>
      <c r="I490" s="84"/>
      <c r="J490" s="79"/>
      <c r="K490" s="84"/>
      <c r="L490" s="79"/>
      <c r="M490" s="79"/>
      <c r="N490" s="79"/>
      <c r="O490" s="84"/>
      <c r="P490" s="87"/>
      <c r="Q490" s="65" t="s">
        <v>540</v>
      </c>
      <c r="R490" s="62"/>
      <c r="S490" s="37"/>
      <c r="T490" s="37" t="str">
        <f t="shared" si="32"/>
        <v/>
      </c>
      <c r="U490" s="37"/>
      <c r="V490" s="37" t="str">
        <f t="shared" si="29"/>
        <v/>
      </c>
      <c r="W490" s="37" t="str">
        <f t="shared" si="30"/>
        <v/>
      </c>
      <c r="X490" s="37" t="str">
        <f t="shared" si="31"/>
        <v/>
      </c>
      <c r="Y490" s="57"/>
      <c r="Z490" s="57"/>
      <c r="AA490" s="57"/>
      <c r="AB490" s="42"/>
      <c r="AC490" s="42"/>
      <c r="AD490" s="43"/>
    </row>
    <row r="491" spans="2:30" ht="21.95" customHeight="1">
      <c r="B491" s="89" t="s">
        <v>883</v>
      </c>
      <c r="C491" s="77" t="str">
        <f>IF(F491="Sea level rise and storm surge","SL",IF(F491="Increased flooding","FL",IF(F491="Increased rainfall variability","RV",IF(F491="Increased average temperature","AT",IF(F491="Increase in hot days","HD",IF(F491="Increased fire risk","FR",IF(F491="Increased atmospheric CO2","AC","")))))))</f>
        <v/>
      </c>
      <c r="D491" s="77">
        <v>98</v>
      </c>
      <c r="E491" s="36"/>
      <c r="F491" s="94"/>
      <c r="G491" s="95"/>
      <c r="H491" s="94"/>
      <c r="I491" s="95"/>
      <c r="J491" s="77" t="str">
        <f>IF(I491="Almost Certain",5,IF(I491="likely",4,IF(I491="Possible",3,IF(I491="Unlikely",2,IF(I491="rare",1,"")))))</f>
        <v/>
      </c>
      <c r="K491" s="95"/>
      <c r="L491" s="77" t="str">
        <f>IF(K491="Catastrophic",5,IF(K491="Major",4,IF(K491="Moderate",3,IF(K491="Minor",2,IF(K491="Insignificant",1,"")))))</f>
        <v/>
      </c>
      <c r="M491" s="77" t="str">
        <f>IF(L491="","",L491+J491)</f>
        <v/>
      </c>
      <c r="N491" s="77" t="str">
        <f>IF(M491="","",IF(M491&lt;5,"Low",IF(AND(M491&gt;4,M491&lt;7),"Moderate",IF(M491=7,"High",IF(M491&gt;7,"Extreme",)))))</f>
        <v/>
      </c>
      <c r="O491" s="83"/>
      <c r="P491" s="88"/>
      <c r="Q491" s="65" t="s">
        <v>541</v>
      </c>
      <c r="R491" s="62"/>
      <c r="S491" s="37"/>
      <c r="T491" s="44" t="str">
        <f t="shared" si="32"/>
        <v/>
      </c>
      <c r="U491" s="37"/>
      <c r="V491" s="39" t="str">
        <f t="shared" si="29"/>
        <v/>
      </c>
      <c r="W491" s="40" t="str">
        <f t="shared" si="30"/>
        <v/>
      </c>
      <c r="X491" s="41" t="str">
        <f t="shared" si="31"/>
        <v/>
      </c>
      <c r="Y491" s="42"/>
      <c r="Z491" s="42"/>
      <c r="AA491" s="42"/>
      <c r="AB491" s="42"/>
      <c r="AC491" s="42"/>
      <c r="AD491" s="43"/>
    </row>
    <row r="492" spans="2:30" ht="21.95" customHeight="1">
      <c r="B492" s="89"/>
      <c r="C492" s="78"/>
      <c r="D492" s="78"/>
      <c r="E492" s="36"/>
      <c r="F492" s="91"/>
      <c r="G492" s="83"/>
      <c r="H492" s="91"/>
      <c r="I492" s="83"/>
      <c r="J492" s="78"/>
      <c r="K492" s="83"/>
      <c r="L492" s="78"/>
      <c r="M492" s="78"/>
      <c r="N492" s="78"/>
      <c r="O492" s="83"/>
      <c r="P492" s="86"/>
      <c r="Q492" s="65" t="s">
        <v>542</v>
      </c>
      <c r="R492" s="62"/>
      <c r="S492" s="37"/>
      <c r="T492" s="44" t="str">
        <f t="shared" si="32"/>
        <v/>
      </c>
      <c r="U492" s="37"/>
      <c r="V492" s="39" t="str">
        <f t="shared" si="29"/>
        <v/>
      </c>
      <c r="W492" s="40" t="str">
        <f t="shared" si="30"/>
        <v/>
      </c>
      <c r="X492" s="41" t="str">
        <f t="shared" si="31"/>
        <v/>
      </c>
      <c r="Y492" s="42"/>
      <c r="Z492" s="42"/>
      <c r="AA492" s="42"/>
      <c r="AB492" s="42"/>
      <c r="AC492" s="42"/>
      <c r="AD492" s="43"/>
    </row>
    <row r="493" spans="2:30" ht="21.95" customHeight="1">
      <c r="B493" s="89"/>
      <c r="C493" s="78"/>
      <c r="D493" s="78"/>
      <c r="E493" s="36"/>
      <c r="F493" s="91"/>
      <c r="G493" s="83"/>
      <c r="H493" s="91"/>
      <c r="I493" s="83"/>
      <c r="J493" s="78"/>
      <c r="K493" s="83"/>
      <c r="L493" s="78"/>
      <c r="M493" s="78"/>
      <c r="N493" s="78"/>
      <c r="O493" s="83"/>
      <c r="P493" s="86"/>
      <c r="Q493" s="65" t="s">
        <v>543</v>
      </c>
      <c r="R493" s="62"/>
      <c r="S493" s="37"/>
      <c r="T493" s="44" t="str">
        <f t="shared" si="32"/>
        <v/>
      </c>
      <c r="U493" s="37"/>
      <c r="V493" s="39" t="str">
        <f t="shared" si="29"/>
        <v/>
      </c>
      <c r="W493" s="40" t="str">
        <f t="shared" si="30"/>
        <v/>
      </c>
      <c r="X493" s="41" t="str">
        <f t="shared" si="31"/>
        <v/>
      </c>
      <c r="Y493" s="42"/>
      <c r="Z493" s="42"/>
      <c r="AA493" s="42"/>
      <c r="AB493" s="42"/>
      <c r="AC493" s="42"/>
      <c r="AD493" s="43"/>
    </row>
    <row r="494" spans="2:30" ht="21.95" customHeight="1">
      <c r="B494" s="89"/>
      <c r="C494" s="78"/>
      <c r="D494" s="78"/>
      <c r="E494" s="36"/>
      <c r="F494" s="91"/>
      <c r="G494" s="83"/>
      <c r="H494" s="91"/>
      <c r="I494" s="83"/>
      <c r="J494" s="78"/>
      <c r="K494" s="83"/>
      <c r="L494" s="78"/>
      <c r="M494" s="78"/>
      <c r="N494" s="78"/>
      <c r="O494" s="83"/>
      <c r="P494" s="86"/>
      <c r="Q494" s="65" t="s">
        <v>544</v>
      </c>
      <c r="R494" s="62"/>
      <c r="S494" s="37"/>
      <c r="T494" s="44" t="str">
        <f t="shared" si="32"/>
        <v/>
      </c>
      <c r="U494" s="37"/>
      <c r="V494" s="39" t="str">
        <f t="shared" si="29"/>
        <v/>
      </c>
      <c r="W494" s="40" t="str">
        <f t="shared" si="30"/>
        <v/>
      </c>
      <c r="X494" s="41" t="str">
        <f t="shared" si="31"/>
        <v/>
      </c>
      <c r="Y494" s="42"/>
      <c r="Z494" s="42"/>
      <c r="AA494" s="42"/>
      <c r="AB494" s="42"/>
      <c r="AC494" s="42"/>
      <c r="AD494" s="43"/>
    </row>
    <row r="495" spans="2:30" ht="21.95" customHeight="1">
      <c r="B495" s="90"/>
      <c r="C495" s="79"/>
      <c r="D495" s="79"/>
      <c r="E495" s="36"/>
      <c r="F495" s="92"/>
      <c r="G495" s="84"/>
      <c r="H495" s="92"/>
      <c r="I495" s="84"/>
      <c r="J495" s="79"/>
      <c r="K495" s="84"/>
      <c r="L495" s="79"/>
      <c r="M495" s="79"/>
      <c r="N495" s="79"/>
      <c r="O495" s="84"/>
      <c r="P495" s="87"/>
      <c r="Q495" s="65" t="s">
        <v>545</v>
      </c>
      <c r="R495" s="62"/>
      <c r="S495" s="37"/>
      <c r="T495" s="44" t="str">
        <f t="shared" si="32"/>
        <v/>
      </c>
      <c r="U495" s="37"/>
      <c r="V495" s="39" t="str">
        <f t="shared" si="29"/>
        <v/>
      </c>
      <c r="W495" s="40" t="str">
        <f t="shared" si="30"/>
        <v/>
      </c>
      <c r="X495" s="41" t="str">
        <f t="shared" si="31"/>
        <v/>
      </c>
      <c r="Y495" s="42"/>
      <c r="Z495" s="42"/>
      <c r="AA495" s="42"/>
      <c r="AB495" s="42"/>
      <c r="AC495" s="42"/>
      <c r="AD495" s="43"/>
    </row>
    <row r="496" spans="2:30" ht="21.95" customHeight="1">
      <c r="B496" s="89" t="s">
        <v>884</v>
      </c>
      <c r="C496" s="77" t="str">
        <f>IF(F496="Sea level rise and storm surge","SL",IF(F496="Increased flooding","FL",IF(F496="Increased rainfall variability","RV",IF(F496="Increased average temperature","AT",IF(F496="Increase in hot days","HD",IF(F496="Increased fire risk","FR",IF(F496="Increased atmospheric CO2","AC","")))))))</f>
        <v/>
      </c>
      <c r="D496" s="77">
        <v>99</v>
      </c>
      <c r="E496" s="36"/>
      <c r="F496" s="94"/>
      <c r="G496" s="95"/>
      <c r="H496" s="94"/>
      <c r="I496" s="95"/>
      <c r="J496" s="77" t="str">
        <f>IF(I496="Almost Certain",5,IF(I496="likely",4,IF(I496="Possible",3,IF(I496="Unlikely",2,IF(I496="rare",1,"")))))</f>
        <v/>
      </c>
      <c r="K496" s="95"/>
      <c r="L496" s="77" t="str">
        <f>IF(K496="Catastrophic",5,IF(K496="Major",4,IF(K496="Moderate",3,IF(K496="Minor",2,IF(K496="Insignificant",1,"")))))</f>
        <v/>
      </c>
      <c r="M496" s="77" t="str">
        <f>IF(L496="","",L496+J496)</f>
        <v/>
      </c>
      <c r="N496" s="77" t="str">
        <f>IF(M496="","",IF(M496&lt;5,"Low",IF(AND(M496&gt;4,M496&lt;7),"Moderate",IF(M496=7,"High",IF(M496&gt;7,"Extreme",)))))</f>
        <v/>
      </c>
      <c r="O496" s="83"/>
      <c r="P496" s="88"/>
      <c r="Q496" s="65" t="s">
        <v>546</v>
      </c>
      <c r="R496" s="62"/>
      <c r="S496" s="37"/>
      <c r="T496" s="44" t="str">
        <f t="shared" si="32"/>
        <v/>
      </c>
      <c r="U496" s="37"/>
      <c r="V496" s="39" t="str">
        <f t="shared" si="29"/>
        <v/>
      </c>
      <c r="W496" s="40" t="str">
        <f t="shared" si="30"/>
        <v/>
      </c>
      <c r="X496" s="41" t="str">
        <f t="shared" si="31"/>
        <v/>
      </c>
      <c r="Y496" s="42"/>
      <c r="Z496" s="42"/>
      <c r="AA496" s="42"/>
      <c r="AB496" s="42"/>
      <c r="AC496" s="42"/>
      <c r="AD496" s="43"/>
    </row>
    <row r="497" spans="2:30" ht="21.95" customHeight="1">
      <c r="B497" s="89"/>
      <c r="C497" s="78"/>
      <c r="D497" s="78"/>
      <c r="E497" s="36"/>
      <c r="F497" s="91"/>
      <c r="G497" s="83"/>
      <c r="H497" s="91"/>
      <c r="I497" s="83"/>
      <c r="J497" s="78"/>
      <c r="K497" s="83"/>
      <c r="L497" s="78"/>
      <c r="M497" s="78"/>
      <c r="N497" s="78"/>
      <c r="O497" s="83"/>
      <c r="P497" s="86"/>
      <c r="Q497" s="65" t="s">
        <v>547</v>
      </c>
      <c r="R497" s="62"/>
      <c r="S497" s="37"/>
      <c r="T497" s="44" t="str">
        <f t="shared" si="32"/>
        <v/>
      </c>
      <c r="U497" s="37"/>
      <c r="V497" s="39" t="str">
        <f t="shared" si="29"/>
        <v/>
      </c>
      <c r="W497" s="40" t="str">
        <f t="shared" si="30"/>
        <v/>
      </c>
      <c r="X497" s="41" t="str">
        <f t="shared" si="31"/>
        <v/>
      </c>
      <c r="Y497" s="42"/>
      <c r="Z497" s="42"/>
      <c r="AA497" s="42"/>
      <c r="AB497" s="42"/>
      <c r="AC497" s="42"/>
      <c r="AD497" s="43"/>
    </row>
    <row r="498" spans="2:30" ht="21.95" customHeight="1">
      <c r="B498" s="89"/>
      <c r="C498" s="78"/>
      <c r="D498" s="78"/>
      <c r="E498" s="36"/>
      <c r="F498" s="91"/>
      <c r="G498" s="83"/>
      <c r="H498" s="91"/>
      <c r="I498" s="83"/>
      <c r="J498" s="78"/>
      <c r="K498" s="83"/>
      <c r="L498" s="78"/>
      <c r="M498" s="78"/>
      <c r="N498" s="78"/>
      <c r="O498" s="83"/>
      <c r="P498" s="86"/>
      <c r="Q498" s="65" t="s">
        <v>548</v>
      </c>
      <c r="R498" s="62"/>
      <c r="S498" s="37"/>
      <c r="T498" s="44" t="str">
        <f t="shared" si="32"/>
        <v/>
      </c>
      <c r="U498" s="37"/>
      <c r="V498" s="39" t="str">
        <f t="shared" si="29"/>
        <v/>
      </c>
      <c r="W498" s="40" t="str">
        <f t="shared" si="30"/>
        <v/>
      </c>
      <c r="X498" s="41" t="str">
        <f t="shared" si="31"/>
        <v/>
      </c>
      <c r="Y498" s="42"/>
      <c r="Z498" s="42"/>
      <c r="AA498" s="42"/>
      <c r="AB498" s="42"/>
      <c r="AC498" s="42"/>
      <c r="AD498" s="43"/>
    </row>
    <row r="499" spans="2:30" ht="21.95" customHeight="1">
      <c r="B499" s="89"/>
      <c r="C499" s="78"/>
      <c r="D499" s="78"/>
      <c r="E499" s="36"/>
      <c r="F499" s="91"/>
      <c r="G499" s="83"/>
      <c r="H499" s="91"/>
      <c r="I499" s="83"/>
      <c r="J499" s="78"/>
      <c r="K499" s="83"/>
      <c r="L499" s="78"/>
      <c r="M499" s="78"/>
      <c r="N499" s="78"/>
      <c r="O499" s="83"/>
      <c r="P499" s="86"/>
      <c r="Q499" s="65" t="s">
        <v>549</v>
      </c>
      <c r="R499" s="62"/>
      <c r="S499" s="37"/>
      <c r="T499" s="44" t="str">
        <f t="shared" si="32"/>
        <v/>
      </c>
      <c r="U499" s="37"/>
      <c r="V499" s="39" t="str">
        <f t="shared" si="29"/>
        <v/>
      </c>
      <c r="W499" s="40" t="str">
        <f t="shared" si="30"/>
        <v/>
      </c>
      <c r="X499" s="41" t="str">
        <f t="shared" si="31"/>
        <v/>
      </c>
      <c r="Y499" s="42"/>
      <c r="Z499" s="42"/>
      <c r="AA499" s="42"/>
      <c r="AB499" s="42"/>
      <c r="AC499" s="42"/>
      <c r="AD499" s="43"/>
    </row>
    <row r="500" spans="2:30" ht="21.95" customHeight="1">
      <c r="B500" s="90"/>
      <c r="C500" s="79"/>
      <c r="D500" s="79"/>
      <c r="E500" s="36"/>
      <c r="F500" s="92"/>
      <c r="G500" s="84"/>
      <c r="H500" s="92"/>
      <c r="I500" s="84"/>
      <c r="J500" s="79"/>
      <c r="K500" s="84"/>
      <c r="L500" s="79"/>
      <c r="M500" s="79"/>
      <c r="N500" s="79"/>
      <c r="O500" s="84"/>
      <c r="P500" s="87"/>
      <c r="Q500" s="65" t="s">
        <v>550</v>
      </c>
      <c r="R500" s="62"/>
      <c r="S500" s="37"/>
      <c r="T500" s="37" t="str">
        <f t="shared" si="32"/>
        <v/>
      </c>
      <c r="U500" s="37"/>
      <c r="V500" s="37" t="str">
        <f t="shared" si="29"/>
        <v/>
      </c>
      <c r="W500" s="37" t="str">
        <f t="shared" si="30"/>
        <v/>
      </c>
      <c r="X500" s="37" t="str">
        <f t="shared" si="31"/>
        <v/>
      </c>
      <c r="Y500" s="57"/>
      <c r="Z500" s="57"/>
      <c r="AA500" s="57"/>
      <c r="AB500" s="42"/>
      <c r="AC500" s="42"/>
      <c r="AD500" s="43"/>
    </row>
    <row r="501" spans="2:30" ht="21.95" customHeight="1">
      <c r="B501" s="89" t="s">
        <v>885</v>
      </c>
      <c r="C501" s="77" t="str">
        <f>IF(F501="Sea level rise and storm surge","SL",IF(F501="Increased flooding","FL",IF(F501="Increased rainfall variability","RV",IF(F501="Increased average temperature","AT",IF(F501="Increase in hot days","HD",IF(F501="Increased fire risk","FR",IF(F501="Increased atmospheric CO2","AC","")))))))</f>
        <v/>
      </c>
      <c r="D501" s="77">
        <v>100</v>
      </c>
      <c r="E501" s="36"/>
      <c r="F501" s="94"/>
      <c r="G501" s="95"/>
      <c r="H501" s="94"/>
      <c r="I501" s="95"/>
      <c r="J501" s="77" t="str">
        <f>IF(I501="Almost Certain",5,IF(I501="likely",4,IF(I501="Possible",3,IF(I501="Unlikely",2,IF(I501="rare",1,"")))))</f>
        <v/>
      </c>
      <c r="K501" s="95"/>
      <c r="L501" s="77" t="str">
        <f>IF(K501="Catastrophic",5,IF(K501="Major",4,IF(K501="Moderate",3,IF(K501="Minor",2,IF(K501="Insignificant",1,"")))))</f>
        <v/>
      </c>
      <c r="M501" s="77" t="str">
        <f>IF(L501="","",L501+J501)</f>
        <v/>
      </c>
      <c r="N501" s="77" t="str">
        <f>IF(M501="","",IF(M501&lt;5,"Low",IF(AND(M501&gt;4,M501&lt;7),"Moderate",IF(M501=7,"High",IF(M501&gt;7,"Extreme",)))))</f>
        <v/>
      </c>
      <c r="O501" s="83"/>
      <c r="P501" s="88"/>
      <c r="Q501" s="65" t="s">
        <v>551</v>
      </c>
      <c r="R501" s="62"/>
      <c r="S501" s="37"/>
      <c r="T501" s="44" t="str">
        <f t="shared" si="32"/>
        <v/>
      </c>
      <c r="U501" s="37"/>
      <c r="V501" s="39" t="str">
        <f t="shared" si="29"/>
        <v/>
      </c>
      <c r="W501" s="40" t="str">
        <f t="shared" si="30"/>
        <v/>
      </c>
      <c r="X501" s="41" t="str">
        <f t="shared" si="31"/>
        <v/>
      </c>
      <c r="Y501" s="42"/>
      <c r="Z501" s="42"/>
      <c r="AA501" s="42"/>
      <c r="AB501" s="42"/>
      <c r="AC501" s="42"/>
      <c r="AD501" s="43"/>
    </row>
    <row r="502" spans="2:30" ht="21.95" customHeight="1">
      <c r="B502" s="89"/>
      <c r="C502" s="78"/>
      <c r="D502" s="78"/>
      <c r="E502" s="36"/>
      <c r="F502" s="91"/>
      <c r="G502" s="83"/>
      <c r="H502" s="91"/>
      <c r="I502" s="83"/>
      <c r="J502" s="78"/>
      <c r="K502" s="83"/>
      <c r="L502" s="78"/>
      <c r="M502" s="78"/>
      <c r="N502" s="78"/>
      <c r="O502" s="83"/>
      <c r="P502" s="86"/>
      <c r="Q502" s="65" t="s">
        <v>552</v>
      </c>
      <c r="R502" s="62"/>
      <c r="S502" s="37"/>
      <c r="T502" s="44" t="str">
        <f t="shared" si="32"/>
        <v/>
      </c>
      <c r="U502" s="37"/>
      <c r="V502" s="39" t="str">
        <f t="shared" si="29"/>
        <v/>
      </c>
      <c r="W502" s="40" t="str">
        <f t="shared" si="30"/>
        <v/>
      </c>
      <c r="X502" s="41" t="str">
        <f t="shared" si="31"/>
        <v/>
      </c>
      <c r="Y502" s="42"/>
      <c r="Z502" s="42"/>
      <c r="AA502" s="42"/>
      <c r="AB502" s="42"/>
      <c r="AC502" s="42"/>
      <c r="AD502" s="43"/>
    </row>
    <row r="503" spans="2:30" ht="21.95" customHeight="1">
      <c r="B503" s="89"/>
      <c r="C503" s="78"/>
      <c r="D503" s="78"/>
      <c r="E503" s="36"/>
      <c r="F503" s="91"/>
      <c r="G503" s="83"/>
      <c r="H503" s="91"/>
      <c r="I503" s="83"/>
      <c r="J503" s="78"/>
      <c r="K503" s="83"/>
      <c r="L503" s="78"/>
      <c r="M503" s="78"/>
      <c r="N503" s="78"/>
      <c r="O503" s="83"/>
      <c r="P503" s="86"/>
      <c r="Q503" s="65" t="s">
        <v>553</v>
      </c>
      <c r="R503" s="62"/>
      <c r="S503" s="37"/>
      <c r="T503" s="44" t="str">
        <f t="shared" si="32"/>
        <v/>
      </c>
      <c r="U503" s="37"/>
      <c r="V503" s="39" t="str">
        <f t="shared" si="29"/>
        <v/>
      </c>
      <c r="W503" s="40" t="str">
        <f t="shared" si="30"/>
        <v/>
      </c>
      <c r="X503" s="41" t="str">
        <f t="shared" si="31"/>
        <v/>
      </c>
      <c r="Y503" s="42"/>
      <c r="Z503" s="42"/>
      <c r="AA503" s="42"/>
      <c r="AB503" s="42"/>
      <c r="AC503" s="42"/>
      <c r="AD503" s="43"/>
    </row>
    <row r="504" spans="2:30" ht="21.95" customHeight="1">
      <c r="B504" s="89"/>
      <c r="C504" s="78"/>
      <c r="D504" s="78"/>
      <c r="E504" s="36"/>
      <c r="F504" s="91"/>
      <c r="G504" s="83"/>
      <c r="H504" s="91"/>
      <c r="I504" s="83"/>
      <c r="J504" s="78"/>
      <c r="K504" s="83"/>
      <c r="L504" s="78"/>
      <c r="M504" s="78"/>
      <c r="N504" s="78"/>
      <c r="O504" s="83"/>
      <c r="P504" s="86"/>
      <c r="Q504" s="65" t="s">
        <v>554</v>
      </c>
      <c r="R504" s="62"/>
      <c r="S504" s="37"/>
      <c r="T504" s="44" t="str">
        <f t="shared" si="32"/>
        <v/>
      </c>
      <c r="U504" s="37"/>
      <c r="V504" s="39" t="str">
        <f t="shared" si="29"/>
        <v/>
      </c>
      <c r="W504" s="40" t="str">
        <f t="shared" si="30"/>
        <v/>
      </c>
      <c r="X504" s="41" t="str">
        <f t="shared" si="31"/>
        <v/>
      </c>
      <c r="Y504" s="42"/>
      <c r="Z504" s="42"/>
      <c r="AA504" s="42"/>
      <c r="AB504" s="42"/>
      <c r="AC504" s="42"/>
      <c r="AD504" s="43"/>
    </row>
    <row r="505" spans="2:30" ht="21.95" customHeight="1">
      <c r="B505" s="90"/>
      <c r="C505" s="79"/>
      <c r="D505" s="79"/>
      <c r="E505" s="36"/>
      <c r="F505" s="92"/>
      <c r="G505" s="84"/>
      <c r="H505" s="92"/>
      <c r="I505" s="84"/>
      <c r="J505" s="79"/>
      <c r="K505" s="84"/>
      <c r="L505" s="79"/>
      <c r="M505" s="79"/>
      <c r="N505" s="79"/>
      <c r="O505" s="84"/>
      <c r="P505" s="87"/>
      <c r="Q505" s="65" t="s">
        <v>555</v>
      </c>
      <c r="R505" s="62"/>
      <c r="S505" s="37"/>
      <c r="T505" s="44" t="str">
        <f t="shared" si="32"/>
        <v/>
      </c>
      <c r="U505" s="37"/>
      <c r="V505" s="39" t="str">
        <f t="shared" si="29"/>
        <v/>
      </c>
      <c r="W505" s="40" t="str">
        <f t="shared" si="30"/>
        <v/>
      </c>
      <c r="X505" s="41" t="str">
        <f t="shared" si="31"/>
        <v/>
      </c>
      <c r="Y505" s="42"/>
      <c r="Z505" s="42"/>
      <c r="AA505" s="42"/>
      <c r="AB505" s="42"/>
      <c r="AC505" s="42"/>
      <c r="AD505" s="43"/>
    </row>
    <row r="506" spans="2:30" ht="21.95" customHeight="1">
      <c r="B506" s="89" t="s">
        <v>886</v>
      </c>
      <c r="C506" s="77" t="str">
        <f>IF(F506="Sea level rise and storm surge","SL",IF(F506="Increased flooding","FL",IF(F506="Increased rainfall variability","RV",IF(F506="Increased average temperature","AT",IF(F506="Increase in hot days","HD",IF(F506="Increased fire risk","FR",IF(F506="Increased atmospheric CO2","AC","")))))))</f>
        <v/>
      </c>
      <c r="D506" s="77">
        <v>101</v>
      </c>
      <c r="E506" s="36"/>
      <c r="F506" s="94"/>
      <c r="G506" s="95"/>
      <c r="H506" s="94"/>
      <c r="I506" s="95"/>
      <c r="J506" s="77" t="str">
        <f>IF(I506="Almost Certain",5,IF(I506="likely",4,IF(I506="Possible",3,IF(I506="Unlikely",2,IF(I506="rare",1,"")))))</f>
        <v/>
      </c>
      <c r="K506" s="95"/>
      <c r="L506" s="77" t="str">
        <f>IF(K506="Catastrophic",5,IF(K506="Major",4,IF(K506="Moderate",3,IF(K506="Minor",2,IF(K506="Insignificant",1,"")))))</f>
        <v/>
      </c>
      <c r="M506" s="77" t="str">
        <f>IF(L506="","",L506+J506)</f>
        <v/>
      </c>
      <c r="N506" s="77" t="str">
        <f>IF(M506="","",IF(M506&lt;5,"Low",IF(AND(M506&gt;4,M506&lt;7),"Moderate",IF(M506=7,"High",IF(M506&gt;7,"Extreme",)))))</f>
        <v/>
      </c>
      <c r="O506" s="83"/>
      <c r="P506" s="88"/>
      <c r="Q506" s="65" t="s">
        <v>556</v>
      </c>
      <c r="R506" s="62"/>
      <c r="S506" s="37"/>
      <c r="T506" s="44" t="str">
        <f t="shared" si="32"/>
        <v/>
      </c>
      <c r="U506" s="37"/>
      <c r="V506" s="39" t="str">
        <f t="shared" si="29"/>
        <v/>
      </c>
      <c r="W506" s="40" t="str">
        <f t="shared" si="30"/>
        <v/>
      </c>
      <c r="X506" s="41" t="str">
        <f t="shared" si="31"/>
        <v/>
      </c>
      <c r="Y506" s="42"/>
      <c r="Z506" s="42"/>
      <c r="AA506" s="42"/>
      <c r="AB506" s="42"/>
      <c r="AC506" s="42"/>
      <c r="AD506" s="43"/>
    </row>
    <row r="507" spans="2:30" ht="21.95" customHeight="1">
      <c r="B507" s="89"/>
      <c r="C507" s="78"/>
      <c r="D507" s="78"/>
      <c r="E507" s="36"/>
      <c r="F507" s="91"/>
      <c r="G507" s="83"/>
      <c r="H507" s="91"/>
      <c r="I507" s="83"/>
      <c r="J507" s="78"/>
      <c r="K507" s="83"/>
      <c r="L507" s="78"/>
      <c r="M507" s="78"/>
      <c r="N507" s="78"/>
      <c r="O507" s="83"/>
      <c r="P507" s="86"/>
      <c r="Q507" s="65" t="s">
        <v>557</v>
      </c>
      <c r="R507" s="62"/>
      <c r="S507" s="37"/>
      <c r="T507" s="44" t="str">
        <f t="shared" si="32"/>
        <v/>
      </c>
      <c r="U507" s="37"/>
      <c r="V507" s="39" t="str">
        <f t="shared" si="29"/>
        <v/>
      </c>
      <c r="W507" s="40" t="str">
        <f t="shared" si="30"/>
        <v/>
      </c>
      <c r="X507" s="41" t="str">
        <f t="shared" si="31"/>
        <v/>
      </c>
      <c r="Y507" s="42"/>
      <c r="Z507" s="42"/>
      <c r="AA507" s="42"/>
      <c r="AB507" s="42"/>
      <c r="AC507" s="42"/>
      <c r="AD507" s="43"/>
    </row>
    <row r="508" spans="2:30" ht="21.95" customHeight="1">
      <c r="B508" s="89"/>
      <c r="C508" s="78"/>
      <c r="D508" s="78"/>
      <c r="E508" s="36"/>
      <c r="F508" s="91"/>
      <c r="G508" s="83"/>
      <c r="H508" s="91"/>
      <c r="I508" s="83"/>
      <c r="J508" s="78"/>
      <c r="K508" s="83"/>
      <c r="L508" s="78"/>
      <c r="M508" s="78"/>
      <c r="N508" s="78"/>
      <c r="O508" s="83"/>
      <c r="P508" s="86"/>
      <c r="Q508" s="65" t="s">
        <v>558</v>
      </c>
      <c r="R508" s="62"/>
      <c r="S508" s="37"/>
      <c r="T508" s="44" t="str">
        <f t="shared" si="32"/>
        <v/>
      </c>
      <c r="U508" s="37"/>
      <c r="V508" s="39" t="str">
        <f t="shared" si="29"/>
        <v/>
      </c>
      <c r="W508" s="40" t="str">
        <f t="shared" si="30"/>
        <v/>
      </c>
      <c r="X508" s="41" t="str">
        <f t="shared" si="31"/>
        <v/>
      </c>
      <c r="Y508" s="42"/>
      <c r="Z508" s="42"/>
      <c r="AA508" s="42"/>
      <c r="AB508" s="42"/>
      <c r="AC508" s="42"/>
      <c r="AD508" s="43"/>
    </row>
    <row r="509" spans="2:30" ht="21.95" customHeight="1">
      <c r="B509" s="89"/>
      <c r="C509" s="78"/>
      <c r="D509" s="78"/>
      <c r="E509" s="36"/>
      <c r="F509" s="91"/>
      <c r="G509" s="83"/>
      <c r="H509" s="91"/>
      <c r="I509" s="83"/>
      <c r="J509" s="78"/>
      <c r="K509" s="83"/>
      <c r="L509" s="78"/>
      <c r="M509" s="78"/>
      <c r="N509" s="78"/>
      <c r="O509" s="83"/>
      <c r="P509" s="86"/>
      <c r="Q509" s="65" t="s">
        <v>559</v>
      </c>
      <c r="R509" s="62"/>
      <c r="S509" s="37"/>
      <c r="T509" s="44" t="str">
        <f t="shared" si="32"/>
        <v/>
      </c>
      <c r="U509" s="37"/>
      <c r="V509" s="39" t="str">
        <f t="shared" si="29"/>
        <v/>
      </c>
      <c r="W509" s="40" t="str">
        <f t="shared" si="30"/>
        <v/>
      </c>
      <c r="X509" s="41" t="str">
        <f t="shared" si="31"/>
        <v/>
      </c>
      <c r="Y509" s="42"/>
      <c r="Z509" s="42"/>
      <c r="AA509" s="42"/>
      <c r="AB509" s="42"/>
      <c r="AC509" s="42"/>
      <c r="AD509" s="43"/>
    </row>
    <row r="510" spans="2:30" ht="21.95" customHeight="1">
      <c r="B510" s="90"/>
      <c r="C510" s="79"/>
      <c r="D510" s="79"/>
      <c r="E510" s="36"/>
      <c r="F510" s="92"/>
      <c r="G510" s="84"/>
      <c r="H510" s="92"/>
      <c r="I510" s="84"/>
      <c r="J510" s="79"/>
      <c r="K510" s="84"/>
      <c r="L510" s="79"/>
      <c r="M510" s="79"/>
      <c r="N510" s="79"/>
      <c r="O510" s="84"/>
      <c r="P510" s="87"/>
      <c r="Q510" s="65" t="s">
        <v>560</v>
      </c>
      <c r="R510" s="62"/>
      <c r="S510" s="37"/>
      <c r="T510" s="37" t="str">
        <f t="shared" si="32"/>
        <v/>
      </c>
      <c r="U510" s="37"/>
      <c r="V510" s="37" t="str">
        <f t="shared" si="29"/>
        <v/>
      </c>
      <c r="W510" s="37" t="str">
        <f t="shared" si="30"/>
        <v/>
      </c>
      <c r="X510" s="37" t="str">
        <f t="shared" si="31"/>
        <v/>
      </c>
      <c r="Y510" s="57"/>
      <c r="Z510" s="57"/>
      <c r="AA510" s="57"/>
      <c r="AB510" s="42"/>
      <c r="AC510" s="42"/>
      <c r="AD510" s="43"/>
    </row>
    <row r="511" spans="2:30" ht="21.95" customHeight="1">
      <c r="B511" s="89" t="s">
        <v>887</v>
      </c>
      <c r="C511" s="77" t="str">
        <f>IF(F511="Sea level rise and storm surge","SL",IF(F511="Increased flooding","FL",IF(F511="Increased rainfall variability","RV",IF(F511="Increased average temperature","AT",IF(F511="Increase in hot days","HD",IF(F511="Increased fire risk","FR",IF(F511="Increased atmospheric CO2","AC","")))))))</f>
        <v/>
      </c>
      <c r="D511" s="77">
        <v>102</v>
      </c>
      <c r="E511" s="36"/>
      <c r="F511" s="94"/>
      <c r="G511" s="95"/>
      <c r="H511" s="94"/>
      <c r="I511" s="95"/>
      <c r="J511" s="77" t="str">
        <f>IF(I511="Almost Certain",5,IF(I511="likely",4,IF(I511="Possible",3,IF(I511="Unlikely",2,IF(I511="rare",1,"")))))</f>
        <v/>
      </c>
      <c r="K511" s="95"/>
      <c r="L511" s="77" t="str">
        <f>IF(K511="Catastrophic",5,IF(K511="Major",4,IF(K511="Moderate",3,IF(K511="Minor",2,IF(K511="Insignificant",1,"")))))</f>
        <v/>
      </c>
      <c r="M511" s="77" t="str">
        <f>IF(L511="","",L511+J511)</f>
        <v/>
      </c>
      <c r="N511" s="77" t="str">
        <f>IF(M511="","",IF(M511&lt;5,"Low",IF(AND(M511&gt;4,M511&lt;7),"Moderate",IF(M511=7,"High",IF(M511&gt;7,"Extreme",)))))</f>
        <v/>
      </c>
      <c r="O511" s="83"/>
      <c r="P511" s="88"/>
      <c r="Q511" s="65" t="s">
        <v>561</v>
      </c>
      <c r="R511" s="62"/>
      <c r="S511" s="37"/>
      <c r="T511" s="44" t="str">
        <f t="shared" si="32"/>
        <v/>
      </c>
      <c r="U511" s="37"/>
      <c r="V511" s="39" t="str">
        <f t="shared" si="29"/>
        <v/>
      </c>
      <c r="W511" s="40" t="str">
        <f t="shared" si="30"/>
        <v/>
      </c>
      <c r="X511" s="41" t="str">
        <f t="shared" si="31"/>
        <v/>
      </c>
      <c r="Y511" s="42"/>
      <c r="Z511" s="42"/>
      <c r="AA511" s="42"/>
      <c r="AB511" s="42"/>
      <c r="AC511" s="42"/>
      <c r="AD511" s="43"/>
    </row>
    <row r="512" spans="2:30" ht="21.95" customHeight="1">
      <c r="B512" s="89"/>
      <c r="C512" s="78"/>
      <c r="D512" s="78"/>
      <c r="E512" s="36"/>
      <c r="F512" s="91"/>
      <c r="G512" s="83"/>
      <c r="H512" s="91"/>
      <c r="I512" s="83"/>
      <c r="J512" s="78"/>
      <c r="K512" s="83"/>
      <c r="L512" s="78"/>
      <c r="M512" s="78"/>
      <c r="N512" s="78"/>
      <c r="O512" s="83"/>
      <c r="P512" s="86"/>
      <c r="Q512" s="65" t="s">
        <v>562</v>
      </c>
      <c r="R512" s="62"/>
      <c r="S512" s="37"/>
      <c r="T512" s="44" t="str">
        <f t="shared" si="32"/>
        <v/>
      </c>
      <c r="U512" s="37"/>
      <c r="V512" s="39" t="str">
        <f t="shared" si="29"/>
        <v/>
      </c>
      <c r="W512" s="40" t="str">
        <f t="shared" si="30"/>
        <v/>
      </c>
      <c r="X512" s="41" t="str">
        <f t="shared" si="31"/>
        <v/>
      </c>
      <c r="Y512" s="42"/>
      <c r="Z512" s="42"/>
      <c r="AA512" s="42"/>
      <c r="AB512" s="42"/>
      <c r="AC512" s="42"/>
      <c r="AD512" s="43"/>
    </row>
    <row r="513" spans="2:30" ht="21.95" customHeight="1">
      <c r="B513" s="89"/>
      <c r="C513" s="78"/>
      <c r="D513" s="78"/>
      <c r="E513" s="36"/>
      <c r="F513" s="91"/>
      <c r="G513" s="83"/>
      <c r="H513" s="91"/>
      <c r="I513" s="83"/>
      <c r="J513" s="78"/>
      <c r="K513" s="83"/>
      <c r="L513" s="78"/>
      <c r="M513" s="78"/>
      <c r="N513" s="78"/>
      <c r="O513" s="83"/>
      <c r="P513" s="86"/>
      <c r="Q513" s="65" t="s">
        <v>563</v>
      </c>
      <c r="R513" s="62"/>
      <c r="S513" s="37"/>
      <c r="T513" s="44" t="str">
        <f t="shared" si="32"/>
        <v/>
      </c>
      <c r="U513" s="37"/>
      <c r="V513" s="39" t="str">
        <f t="shared" si="29"/>
        <v/>
      </c>
      <c r="W513" s="40" t="str">
        <f t="shared" si="30"/>
        <v/>
      </c>
      <c r="X513" s="41" t="str">
        <f t="shared" si="31"/>
        <v/>
      </c>
      <c r="Y513" s="42"/>
      <c r="Z513" s="42"/>
      <c r="AA513" s="42"/>
      <c r="AB513" s="42"/>
      <c r="AC513" s="42"/>
      <c r="AD513" s="43"/>
    </row>
    <row r="514" spans="2:30" ht="21.95" customHeight="1">
      <c r="B514" s="89"/>
      <c r="C514" s="78"/>
      <c r="D514" s="78"/>
      <c r="E514" s="36"/>
      <c r="F514" s="91"/>
      <c r="G514" s="83"/>
      <c r="H514" s="91"/>
      <c r="I514" s="83"/>
      <c r="J514" s="78"/>
      <c r="K514" s="83"/>
      <c r="L514" s="78"/>
      <c r="M514" s="78"/>
      <c r="N514" s="78"/>
      <c r="O514" s="83"/>
      <c r="P514" s="86"/>
      <c r="Q514" s="65" t="s">
        <v>564</v>
      </c>
      <c r="R514" s="62"/>
      <c r="S514" s="37"/>
      <c r="T514" s="44" t="str">
        <f t="shared" si="32"/>
        <v/>
      </c>
      <c r="U514" s="37"/>
      <c r="V514" s="39" t="str">
        <f t="shared" si="29"/>
        <v/>
      </c>
      <c r="W514" s="40" t="str">
        <f t="shared" si="30"/>
        <v/>
      </c>
      <c r="X514" s="41" t="str">
        <f t="shared" si="31"/>
        <v/>
      </c>
      <c r="Y514" s="42"/>
      <c r="Z514" s="42"/>
      <c r="AA514" s="42"/>
      <c r="AB514" s="42"/>
      <c r="AC514" s="42"/>
      <c r="AD514" s="43"/>
    </row>
    <row r="515" spans="2:30" ht="21.95" customHeight="1">
      <c r="B515" s="90"/>
      <c r="C515" s="79"/>
      <c r="D515" s="79"/>
      <c r="E515" s="36"/>
      <c r="F515" s="92"/>
      <c r="G515" s="84"/>
      <c r="H515" s="92"/>
      <c r="I515" s="84"/>
      <c r="J515" s="79"/>
      <c r="K515" s="84"/>
      <c r="L515" s="79"/>
      <c r="M515" s="79"/>
      <c r="N515" s="79"/>
      <c r="O515" s="84"/>
      <c r="P515" s="87"/>
      <c r="Q515" s="65" t="s">
        <v>565</v>
      </c>
      <c r="R515" s="62"/>
      <c r="S515" s="37"/>
      <c r="T515" s="44" t="str">
        <f t="shared" si="32"/>
        <v/>
      </c>
      <c r="U515" s="37"/>
      <c r="V515" s="39" t="str">
        <f t="shared" si="29"/>
        <v/>
      </c>
      <c r="W515" s="40" t="str">
        <f t="shared" si="30"/>
        <v/>
      </c>
      <c r="X515" s="41" t="str">
        <f t="shared" si="31"/>
        <v/>
      </c>
      <c r="Y515" s="42"/>
      <c r="Z515" s="42"/>
      <c r="AA515" s="42"/>
      <c r="AB515" s="42"/>
      <c r="AC515" s="42"/>
      <c r="AD515" s="43"/>
    </row>
    <row r="516" spans="2:30" ht="21.95" customHeight="1">
      <c r="B516" s="89" t="s">
        <v>888</v>
      </c>
      <c r="C516" s="77" t="str">
        <f>IF(F516="Sea level rise and storm surge","SL",IF(F516="Increased flooding","FL",IF(F516="Increased rainfall variability","RV",IF(F516="Increased average temperature","AT",IF(F516="Increase in hot days","HD",IF(F516="Increased fire risk","FR",IF(F516="Increased atmospheric CO2","AC","")))))))</f>
        <v/>
      </c>
      <c r="D516" s="77">
        <v>103</v>
      </c>
      <c r="E516" s="36"/>
      <c r="F516" s="94"/>
      <c r="G516" s="95"/>
      <c r="H516" s="94"/>
      <c r="I516" s="95"/>
      <c r="J516" s="77" t="str">
        <f>IF(I516="Almost Certain",5,IF(I516="likely",4,IF(I516="Possible",3,IF(I516="Unlikely",2,IF(I516="rare",1,"")))))</f>
        <v/>
      </c>
      <c r="K516" s="95"/>
      <c r="L516" s="77" t="str">
        <f>IF(K516="Catastrophic",5,IF(K516="Major",4,IF(K516="Moderate",3,IF(K516="Minor",2,IF(K516="Insignificant",1,"")))))</f>
        <v/>
      </c>
      <c r="M516" s="77" t="str">
        <f>IF(L516="","",L516+J516)</f>
        <v/>
      </c>
      <c r="N516" s="77" t="str">
        <f>IF(M516="","",IF(M516&lt;5,"Low",IF(AND(M516&gt;4,M516&lt;7),"Moderate",IF(M516=7,"High",IF(M516&gt;7,"Extreme",)))))</f>
        <v/>
      </c>
      <c r="O516" s="83"/>
      <c r="P516" s="88"/>
      <c r="Q516" s="65" t="s">
        <v>566</v>
      </c>
      <c r="R516" s="62"/>
      <c r="S516" s="37"/>
      <c r="T516" s="44" t="str">
        <f t="shared" si="32"/>
        <v/>
      </c>
      <c r="U516" s="37"/>
      <c r="V516" s="39" t="str">
        <f t="shared" si="29"/>
        <v/>
      </c>
      <c r="W516" s="40" t="str">
        <f t="shared" si="30"/>
        <v/>
      </c>
      <c r="X516" s="41" t="str">
        <f t="shared" si="31"/>
        <v/>
      </c>
      <c r="Y516" s="42"/>
      <c r="Z516" s="42"/>
      <c r="AA516" s="42"/>
      <c r="AB516" s="42"/>
      <c r="AC516" s="42"/>
      <c r="AD516" s="43"/>
    </row>
    <row r="517" spans="2:30" ht="21.95" customHeight="1">
      <c r="B517" s="89"/>
      <c r="C517" s="78"/>
      <c r="D517" s="78"/>
      <c r="E517" s="36"/>
      <c r="F517" s="91"/>
      <c r="G517" s="83"/>
      <c r="H517" s="91"/>
      <c r="I517" s="83"/>
      <c r="J517" s="78"/>
      <c r="K517" s="83"/>
      <c r="L517" s="78"/>
      <c r="M517" s="78"/>
      <c r="N517" s="78"/>
      <c r="O517" s="83"/>
      <c r="P517" s="86"/>
      <c r="Q517" s="65" t="s">
        <v>567</v>
      </c>
      <c r="R517" s="62"/>
      <c r="S517" s="37"/>
      <c r="T517" s="44" t="str">
        <f t="shared" si="32"/>
        <v/>
      </c>
      <c r="U517" s="37"/>
      <c r="V517" s="39" t="str">
        <f t="shared" si="29"/>
        <v/>
      </c>
      <c r="W517" s="40" t="str">
        <f t="shared" si="30"/>
        <v/>
      </c>
      <c r="X517" s="41" t="str">
        <f t="shared" si="31"/>
        <v/>
      </c>
      <c r="Y517" s="42"/>
      <c r="Z517" s="42"/>
      <c r="AA517" s="42"/>
      <c r="AB517" s="42"/>
      <c r="AC517" s="42"/>
      <c r="AD517" s="43"/>
    </row>
    <row r="518" spans="2:30" ht="21.95" customHeight="1">
      <c r="B518" s="89"/>
      <c r="C518" s="78"/>
      <c r="D518" s="78"/>
      <c r="E518" s="36"/>
      <c r="F518" s="91"/>
      <c r="G518" s="83"/>
      <c r="H518" s="91"/>
      <c r="I518" s="83"/>
      <c r="J518" s="78"/>
      <c r="K518" s="83"/>
      <c r="L518" s="78"/>
      <c r="M518" s="78"/>
      <c r="N518" s="78"/>
      <c r="O518" s="83"/>
      <c r="P518" s="86"/>
      <c r="Q518" s="65" t="s">
        <v>568</v>
      </c>
      <c r="R518" s="62"/>
      <c r="S518" s="37"/>
      <c r="T518" s="44" t="str">
        <f t="shared" si="32"/>
        <v/>
      </c>
      <c r="U518" s="37"/>
      <c r="V518" s="39" t="str">
        <f t="shared" si="29"/>
        <v/>
      </c>
      <c r="W518" s="40" t="str">
        <f t="shared" si="30"/>
        <v/>
      </c>
      <c r="X518" s="41" t="str">
        <f t="shared" si="31"/>
        <v/>
      </c>
      <c r="Y518" s="42"/>
      <c r="Z518" s="42"/>
      <c r="AA518" s="42"/>
      <c r="AB518" s="42"/>
      <c r="AC518" s="42"/>
      <c r="AD518" s="43"/>
    </row>
    <row r="519" spans="2:30" ht="21.95" customHeight="1">
      <c r="B519" s="89"/>
      <c r="C519" s="78"/>
      <c r="D519" s="78"/>
      <c r="E519" s="36"/>
      <c r="F519" s="91"/>
      <c r="G519" s="83"/>
      <c r="H519" s="91"/>
      <c r="I519" s="83"/>
      <c r="J519" s="78"/>
      <c r="K519" s="83"/>
      <c r="L519" s="78"/>
      <c r="M519" s="78"/>
      <c r="N519" s="78"/>
      <c r="O519" s="83"/>
      <c r="P519" s="86"/>
      <c r="Q519" s="65" t="s">
        <v>569</v>
      </c>
      <c r="R519" s="62"/>
      <c r="S519" s="37"/>
      <c r="T519" s="44" t="str">
        <f t="shared" si="32"/>
        <v/>
      </c>
      <c r="U519" s="37"/>
      <c r="V519" s="39" t="str">
        <f t="shared" si="29"/>
        <v/>
      </c>
      <c r="W519" s="40" t="str">
        <f t="shared" si="30"/>
        <v/>
      </c>
      <c r="X519" s="41" t="str">
        <f t="shared" si="31"/>
        <v/>
      </c>
      <c r="Y519" s="42"/>
      <c r="Z519" s="42"/>
      <c r="AA519" s="42"/>
      <c r="AB519" s="42"/>
      <c r="AC519" s="42"/>
      <c r="AD519" s="43"/>
    </row>
    <row r="520" spans="2:30" ht="21.95" customHeight="1">
      <c r="B520" s="90"/>
      <c r="C520" s="79"/>
      <c r="D520" s="79"/>
      <c r="E520" s="36"/>
      <c r="F520" s="92"/>
      <c r="G520" s="84"/>
      <c r="H520" s="92"/>
      <c r="I520" s="84"/>
      <c r="J520" s="79"/>
      <c r="K520" s="84"/>
      <c r="L520" s="79"/>
      <c r="M520" s="79"/>
      <c r="N520" s="79"/>
      <c r="O520" s="84"/>
      <c r="P520" s="87"/>
      <c r="Q520" s="65" t="s">
        <v>570</v>
      </c>
      <c r="R520" s="62"/>
      <c r="S520" s="37"/>
      <c r="T520" s="37" t="str">
        <f t="shared" si="32"/>
        <v/>
      </c>
      <c r="U520" s="37"/>
      <c r="V520" s="37" t="str">
        <f aca="true" t="shared" si="33" ref="V520:V583">IF(U520="Catastrophic",5,IF(U520="Major",4,IF(U520="Moderate",3,IF(U520="Minor",2,IF(U520="Insignificant",1,"")))))</f>
        <v/>
      </c>
      <c r="W520" s="37" t="str">
        <f aca="true" t="shared" si="34" ref="W520:W583">IF(V520="","",V520+T520)</f>
        <v/>
      </c>
      <c r="X520" s="37" t="str">
        <f aca="true" t="shared" si="35" ref="X520:X583">IF(W520="","",IF(W520&lt;5,"Low",IF(AND(W520&gt;4,W520&lt;7),"Moderate",IF(W520=7,"High",IF(W520&gt;7,"Extreme",)))))</f>
        <v/>
      </c>
      <c r="Y520" s="57"/>
      <c r="Z520" s="57"/>
      <c r="AA520" s="57"/>
      <c r="AB520" s="42"/>
      <c r="AC520" s="42"/>
      <c r="AD520" s="43"/>
    </row>
    <row r="521" spans="2:30" ht="21.95" customHeight="1">
      <c r="B521" s="89" t="s">
        <v>889</v>
      </c>
      <c r="C521" s="77" t="str">
        <f>IF(F521="Sea level rise and storm surge","SL",IF(F521="Increased flooding","FL",IF(F521="Increased rainfall variability","RV",IF(F521="Increased average temperature","AT",IF(F521="Increase in hot days","HD",IF(F521="Increased fire risk","FR",IF(F521="Increased atmospheric CO2","AC","")))))))</f>
        <v/>
      </c>
      <c r="D521" s="77">
        <v>104</v>
      </c>
      <c r="E521" s="36"/>
      <c r="F521" s="94"/>
      <c r="G521" s="95"/>
      <c r="H521" s="94"/>
      <c r="I521" s="95"/>
      <c r="J521" s="77" t="str">
        <f>IF(I521="Almost Certain",5,IF(I521="likely",4,IF(I521="Possible",3,IF(I521="Unlikely",2,IF(I521="rare",1,"")))))</f>
        <v/>
      </c>
      <c r="K521" s="95"/>
      <c r="L521" s="77" t="str">
        <f>IF(K521="Catastrophic",5,IF(K521="Major",4,IF(K521="Moderate",3,IF(K521="Minor",2,IF(K521="Insignificant",1,"")))))</f>
        <v/>
      </c>
      <c r="M521" s="77" t="str">
        <f>IF(L521="","",L521+J521)</f>
        <v/>
      </c>
      <c r="N521" s="77" t="str">
        <f>IF(M521="","",IF(M521&lt;5,"Low",IF(AND(M521&gt;4,M521&lt;7),"Moderate",IF(M521=7,"High",IF(M521&gt;7,"Extreme",)))))</f>
        <v/>
      </c>
      <c r="O521" s="83"/>
      <c r="P521" s="88"/>
      <c r="Q521" s="65" t="s">
        <v>571</v>
      </c>
      <c r="R521" s="62"/>
      <c r="S521" s="37"/>
      <c r="T521" s="44" t="str">
        <f t="shared" si="32"/>
        <v/>
      </c>
      <c r="U521" s="37"/>
      <c r="V521" s="39" t="str">
        <f t="shared" si="33"/>
        <v/>
      </c>
      <c r="W521" s="40" t="str">
        <f t="shared" si="34"/>
        <v/>
      </c>
      <c r="X521" s="41" t="str">
        <f t="shared" si="35"/>
        <v/>
      </c>
      <c r="Y521" s="42"/>
      <c r="Z521" s="42"/>
      <c r="AA521" s="42"/>
      <c r="AB521" s="42"/>
      <c r="AC521" s="42"/>
      <c r="AD521" s="43"/>
    </row>
    <row r="522" spans="2:30" ht="21.95" customHeight="1">
      <c r="B522" s="89"/>
      <c r="C522" s="78"/>
      <c r="D522" s="78"/>
      <c r="E522" s="36"/>
      <c r="F522" s="91"/>
      <c r="G522" s="83"/>
      <c r="H522" s="91"/>
      <c r="I522" s="83"/>
      <c r="J522" s="78"/>
      <c r="K522" s="83"/>
      <c r="L522" s="78"/>
      <c r="M522" s="78"/>
      <c r="N522" s="78"/>
      <c r="O522" s="83"/>
      <c r="P522" s="86"/>
      <c r="Q522" s="65" t="s">
        <v>572</v>
      </c>
      <c r="R522" s="62"/>
      <c r="S522" s="37"/>
      <c r="T522" s="44" t="str">
        <f t="shared" si="32"/>
        <v/>
      </c>
      <c r="U522" s="37"/>
      <c r="V522" s="39" t="str">
        <f t="shared" si="33"/>
        <v/>
      </c>
      <c r="W522" s="40" t="str">
        <f t="shared" si="34"/>
        <v/>
      </c>
      <c r="X522" s="41" t="str">
        <f t="shared" si="35"/>
        <v/>
      </c>
      <c r="Y522" s="42"/>
      <c r="Z522" s="42"/>
      <c r="AA522" s="42"/>
      <c r="AB522" s="42"/>
      <c r="AC522" s="42"/>
      <c r="AD522" s="43"/>
    </row>
    <row r="523" spans="2:30" ht="21.95" customHeight="1">
      <c r="B523" s="89"/>
      <c r="C523" s="78"/>
      <c r="D523" s="78"/>
      <c r="E523" s="36"/>
      <c r="F523" s="91"/>
      <c r="G523" s="83"/>
      <c r="H523" s="91"/>
      <c r="I523" s="83"/>
      <c r="J523" s="78"/>
      <c r="K523" s="83"/>
      <c r="L523" s="78"/>
      <c r="M523" s="78"/>
      <c r="N523" s="78"/>
      <c r="O523" s="83"/>
      <c r="P523" s="86"/>
      <c r="Q523" s="65" t="s">
        <v>573</v>
      </c>
      <c r="R523" s="62"/>
      <c r="S523" s="37"/>
      <c r="T523" s="44" t="str">
        <f t="shared" si="32"/>
        <v/>
      </c>
      <c r="U523" s="37"/>
      <c r="V523" s="39" t="str">
        <f t="shared" si="33"/>
        <v/>
      </c>
      <c r="W523" s="40" t="str">
        <f t="shared" si="34"/>
        <v/>
      </c>
      <c r="X523" s="41" t="str">
        <f t="shared" si="35"/>
        <v/>
      </c>
      <c r="Y523" s="42"/>
      <c r="Z523" s="42"/>
      <c r="AA523" s="42"/>
      <c r="AB523" s="42"/>
      <c r="AC523" s="42"/>
      <c r="AD523" s="43"/>
    </row>
    <row r="524" spans="2:30" ht="21.95" customHeight="1">
      <c r="B524" s="89"/>
      <c r="C524" s="78"/>
      <c r="D524" s="78"/>
      <c r="E524" s="36"/>
      <c r="F524" s="91"/>
      <c r="G524" s="83"/>
      <c r="H524" s="91"/>
      <c r="I524" s="83"/>
      <c r="J524" s="78"/>
      <c r="K524" s="83"/>
      <c r="L524" s="78"/>
      <c r="M524" s="78"/>
      <c r="N524" s="78"/>
      <c r="O524" s="83"/>
      <c r="P524" s="86"/>
      <c r="Q524" s="65" t="s">
        <v>574</v>
      </c>
      <c r="R524" s="62"/>
      <c r="S524" s="37"/>
      <c r="T524" s="44" t="str">
        <f t="shared" si="32"/>
        <v/>
      </c>
      <c r="U524" s="37"/>
      <c r="V524" s="39" t="str">
        <f t="shared" si="33"/>
        <v/>
      </c>
      <c r="W524" s="40" t="str">
        <f t="shared" si="34"/>
        <v/>
      </c>
      <c r="X524" s="41" t="str">
        <f t="shared" si="35"/>
        <v/>
      </c>
      <c r="Y524" s="42"/>
      <c r="Z524" s="42"/>
      <c r="AA524" s="42"/>
      <c r="AB524" s="42"/>
      <c r="AC524" s="42"/>
      <c r="AD524" s="43"/>
    </row>
    <row r="525" spans="2:30" ht="21.95" customHeight="1">
      <c r="B525" s="90"/>
      <c r="C525" s="79"/>
      <c r="D525" s="79"/>
      <c r="E525" s="36"/>
      <c r="F525" s="92"/>
      <c r="G525" s="84"/>
      <c r="H525" s="92"/>
      <c r="I525" s="84"/>
      <c r="J525" s="79"/>
      <c r="K525" s="84"/>
      <c r="L525" s="79"/>
      <c r="M525" s="79"/>
      <c r="N525" s="79"/>
      <c r="O525" s="84"/>
      <c r="P525" s="87"/>
      <c r="Q525" s="65" t="s">
        <v>575</v>
      </c>
      <c r="R525" s="62"/>
      <c r="S525" s="37"/>
      <c r="T525" s="44" t="str">
        <f t="shared" si="32"/>
        <v/>
      </c>
      <c r="U525" s="37"/>
      <c r="V525" s="39" t="str">
        <f t="shared" si="33"/>
        <v/>
      </c>
      <c r="W525" s="40" t="str">
        <f t="shared" si="34"/>
        <v/>
      </c>
      <c r="X525" s="41" t="str">
        <f t="shared" si="35"/>
        <v/>
      </c>
      <c r="Y525" s="42"/>
      <c r="Z525" s="42"/>
      <c r="AA525" s="42"/>
      <c r="AB525" s="42"/>
      <c r="AC525" s="42"/>
      <c r="AD525" s="43"/>
    </row>
    <row r="526" spans="2:30" ht="21.95" customHeight="1">
      <c r="B526" s="89" t="s">
        <v>890</v>
      </c>
      <c r="C526" s="77" t="str">
        <f>IF(F526="Sea level rise and storm surge","SL",IF(F526="Increased flooding","FL",IF(F526="Increased rainfall variability","RV",IF(F526="Increased average temperature","AT",IF(F526="Increase in hot days","HD",IF(F526="Increased fire risk","FR",IF(F526="Increased atmospheric CO2","AC","")))))))</f>
        <v/>
      </c>
      <c r="D526" s="77">
        <v>105</v>
      </c>
      <c r="E526" s="36"/>
      <c r="F526" s="94"/>
      <c r="G526" s="95"/>
      <c r="H526" s="94"/>
      <c r="I526" s="95"/>
      <c r="J526" s="77" t="str">
        <f>IF(I526="Almost Certain",5,IF(I526="likely",4,IF(I526="Possible",3,IF(I526="Unlikely",2,IF(I526="rare",1,"")))))</f>
        <v/>
      </c>
      <c r="K526" s="95"/>
      <c r="L526" s="77" t="str">
        <f>IF(K526="Catastrophic",5,IF(K526="Major",4,IF(K526="Moderate",3,IF(K526="Minor",2,IF(K526="Insignificant",1,"")))))</f>
        <v/>
      </c>
      <c r="M526" s="77" t="str">
        <f>IF(L526="","",L526+J526)</f>
        <v/>
      </c>
      <c r="N526" s="77" t="str">
        <f>IF(M526="","",IF(M526&lt;5,"Low",IF(AND(M526&gt;4,M526&lt;7),"Moderate",IF(M526=7,"High",IF(M526&gt;7,"Extreme",)))))</f>
        <v/>
      </c>
      <c r="O526" s="83"/>
      <c r="P526" s="88"/>
      <c r="Q526" s="65" t="s">
        <v>576</v>
      </c>
      <c r="R526" s="62"/>
      <c r="S526" s="37"/>
      <c r="T526" s="44" t="str">
        <f t="shared" si="32"/>
        <v/>
      </c>
      <c r="U526" s="37"/>
      <c r="V526" s="39" t="str">
        <f t="shared" si="33"/>
        <v/>
      </c>
      <c r="W526" s="40" t="str">
        <f t="shared" si="34"/>
        <v/>
      </c>
      <c r="X526" s="41" t="str">
        <f t="shared" si="35"/>
        <v/>
      </c>
      <c r="Y526" s="42"/>
      <c r="Z526" s="42"/>
      <c r="AA526" s="42"/>
      <c r="AB526" s="42"/>
      <c r="AC526" s="42"/>
      <c r="AD526" s="43"/>
    </row>
    <row r="527" spans="2:30" ht="21.95" customHeight="1">
      <c r="B527" s="89"/>
      <c r="C527" s="78"/>
      <c r="D527" s="78"/>
      <c r="E527" s="36"/>
      <c r="F527" s="91"/>
      <c r="G527" s="83"/>
      <c r="H527" s="91"/>
      <c r="I527" s="83"/>
      <c r="J527" s="78"/>
      <c r="K527" s="83"/>
      <c r="L527" s="78"/>
      <c r="M527" s="78"/>
      <c r="N527" s="78"/>
      <c r="O527" s="83"/>
      <c r="P527" s="86"/>
      <c r="Q527" s="65" t="s">
        <v>577</v>
      </c>
      <c r="R527" s="62"/>
      <c r="S527" s="37"/>
      <c r="T527" s="44" t="str">
        <f t="shared" si="32"/>
        <v/>
      </c>
      <c r="U527" s="37"/>
      <c r="V527" s="39" t="str">
        <f t="shared" si="33"/>
        <v/>
      </c>
      <c r="W527" s="40" t="str">
        <f t="shared" si="34"/>
        <v/>
      </c>
      <c r="X527" s="41" t="str">
        <f t="shared" si="35"/>
        <v/>
      </c>
      <c r="Y527" s="42"/>
      <c r="Z527" s="42"/>
      <c r="AA527" s="42"/>
      <c r="AB527" s="42"/>
      <c r="AC527" s="42"/>
      <c r="AD527" s="43"/>
    </row>
    <row r="528" spans="2:30" ht="21.95" customHeight="1">
      <c r="B528" s="89"/>
      <c r="C528" s="78"/>
      <c r="D528" s="78"/>
      <c r="E528" s="36"/>
      <c r="F528" s="91"/>
      <c r="G528" s="83"/>
      <c r="H528" s="91"/>
      <c r="I528" s="83"/>
      <c r="J528" s="78"/>
      <c r="K528" s="83"/>
      <c r="L528" s="78"/>
      <c r="M528" s="78"/>
      <c r="N528" s="78"/>
      <c r="O528" s="83"/>
      <c r="P528" s="86"/>
      <c r="Q528" s="65" t="s">
        <v>578</v>
      </c>
      <c r="R528" s="62"/>
      <c r="S528" s="37"/>
      <c r="T528" s="44" t="str">
        <f t="shared" si="32"/>
        <v/>
      </c>
      <c r="U528" s="37"/>
      <c r="V528" s="39" t="str">
        <f t="shared" si="33"/>
        <v/>
      </c>
      <c r="W528" s="40" t="str">
        <f t="shared" si="34"/>
        <v/>
      </c>
      <c r="X528" s="41" t="str">
        <f t="shared" si="35"/>
        <v/>
      </c>
      <c r="Y528" s="42"/>
      <c r="Z528" s="42"/>
      <c r="AA528" s="42"/>
      <c r="AB528" s="42"/>
      <c r="AC528" s="42"/>
      <c r="AD528" s="43"/>
    </row>
    <row r="529" spans="2:30" ht="21.95" customHeight="1">
      <c r="B529" s="89"/>
      <c r="C529" s="78"/>
      <c r="D529" s="78"/>
      <c r="E529" s="36"/>
      <c r="F529" s="91"/>
      <c r="G529" s="83"/>
      <c r="H529" s="91"/>
      <c r="I529" s="83"/>
      <c r="J529" s="78"/>
      <c r="K529" s="83"/>
      <c r="L529" s="78"/>
      <c r="M529" s="78"/>
      <c r="N529" s="78"/>
      <c r="O529" s="83"/>
      <c r="P529" s="86"/>
      <c r="Q529" s="65" t="s">
        <v>579</v>
      </c>
      <c r="R529" s="62"/>
      <c r="S529" s="37"/>
      <c r="T529" s="44" t="str">
        <f t="shared" si="32"/>
        <v/>
      </c>
      <c r="U529" s="37"/>
      <c r="V529" s="39" t="str">
        <f t="shared" si="33"/>
        <v/>
      </c>
      <c r="W529" s="40" t="str">
        <f t="shared" si="34"/>
        <v/>
      </c>
      <c r="X529" s="41" t="str">
        <f t="shared" si="35"/>
        <v/>
      </c>
      <c r="Y529" s="42"/>
      <c r="Z529" s="42"/>
      <c r="AA529" s="42"/>
      <c r="AB529" s="42"/>
      <c r="AC529" s="42"/>
      <c r="AD529" s="43"/>
    </row>
    <row r="530" spans="2:30" ht="21.95" customHeight="1">
      <c r="B530" s="90"/>
      <c r="C530" s="79"/>
      <c r="D530" s="79"/>
      <c r="E530" s="36"/>
      <c r="F530" s="92"/>
      <c r="G530" s="84"/>
      <c r="H530" s="92"/>
      <c r="I530" s="84"/>
      <c r="J530" s="79"/>
      <c r="K530" s="84"/>
      <c r="L530" s="79"/>
      <c r="M530" s="79"/>
      <c r="N530" s="79"/>
      <c r="O530" s="84"/>
      <c r="P530" s="87"/>
      <c r="Q530" s="65" t="s">
        <v>580</v>
      </c>
      <c r="R530" s="62"/>
      <c r="S530" s="37"/>
      <c r="T530" s="37" t="str">
        <f t="shared" si="32"/>
        <v/>
      </c>
      <c r="U530" s="37"/>
      <c r="V530" s="37" t="str">
        <f t="shared" si="33"/>
        <v/>
      </c>
      <c r="W530" s="37" t="str">
        <f t="shared" si="34"/>
        <v/>
      </c>
      <c r="X530" s="37" t="str">
        <f t="shared" si="35"/>
        <v/>
      </c>
      <c r="Y530" s="57"/>
      <c r="Z530" s="57"/>
      <c r="AA530" s="57"/>
      <c r="AB530" s="42"/>
      <c r="AC530" s="42"/>
      <c r="AD530" s="43"/>
    </row>
    <row r="531" spans="2:30" ht="21.95" customHeight="1">
      <c r="B531" s="89" t="s">
        <v>891</v>
      </c>
      <c r="C531" s="77" t="str">
        <f>IF(F531="Sea level rise and storm surge","SL",IF(F531="Increased flooding","FL",IF(F531="Increased rainfall variability","RV",IF(F531="Increased average temperature","AT",IF(F531="Increase in hot days","HD",IF(F531="Increased fire risk","FR",IF(F531="Increased atmospheric CO2","AC","")))))))</f>
        <v/>
      </c>
      <c r="D531" s="77">
        <v>106</v>
      </c>
      <c r="E531" s="36"/>
      <c r="F531" s="94"/>
      <c r="G531" s="95"/>
      <c r="H531" s="94"/>
      <c r="I531" s="95"/>
      <c r="J531" s="77" t="str">
        <f>IF(I531="Almost Certain",5,IF(I531="likely",4,IF(I531="Possible",3,IF(I531="Unlikely",2,IF(I531="rare",1,"")))))</f>
        <v/>
      </c>
      <c r="K531" s="95"/>
      <c r="L531" s="77" t="str">
        <f>IF(K531="Catastrophic",5,IF(K531="Major",4,IF(K531="Moderate",3,IF(K531="Minor",2,IF(K531="Insignificant",1,"")))))</f>
        <v/>
      </c>
      <c r="M531" s="77" t="str">
        <f>IF(L531="","",L531+J531)</f>
        <v/>
      </c>
      <c r="N531" s="77" t="str">
        <f>IF(M531="","",IF(M531&lt;5,"Low",IF(AND(M531&gt;4,M531&lt;7),"Moderate",IF(M531=7,"High",IF(M531&gt;7,"Extreme",)))))</f>
        <v/>
      </c>
      <c r="O531" s="83"/>
      <c r="P531" s="88"/>
      <c r="Q531" s="65" t="s">
        <v>581</v>
      </c>
      <c r="R531" s="62"/>
      <c r="S531" s="37"/>
      <c r="T531" s="44" t="str">
        <f t="shared" si="32"/>
        <v/>
      </c>
      <c r="U531" s="37"/>
      <c r="V531" s="39" t="str">
        <f t="shared" si="33"/>
        <v/>
      </c>
      <c r="W531" s="40" t="str">
        <f t="shared" si="34"/>
        <v/>
      </c>
      <c r="X531" s="41" t="str">
        <f t="shared" si="35"/>
        <v/>
      </c>
      <c r="Y531" s="42"/>
      <c r="Z531" s="42"/>
      <c r="AA531" s="42"/>
      <c r="AB531" s="42"/>
      <c r="AC531" s="42"/>
      <c r="AD531" s="43"/>
    </row>
    <row r="532" spans="2:30" ht="21.95" customHeight="1">
      <c r="B532" s="89"/>
      <c r="C532" s="78"/>
      <c r="D532" s="78"/>
      <c r="E532" s="36"/>
      <c r="F532" s="91"/>
      <c r="G532" s="83"/>
      <c r="H532" s="91"/>
      <c r="I532" s="83"/>
      <c r="J532" s="78"/>
      <c r="K532" s="83"/>
      <c r="L532" s="78"/>
      <c r="M532" s="78"/>
      <c r="N532" s="78"/>
      <c r="O532" s="83"/>
      <c r="P532" s="86"/>
      <c r="Q532" s="65" t="s">
        <v>582</v>
      </c>
      <c r="R532" s="62"/>
      <c r="S532" s="37"/>
      <c r="T532" s="44" t="str">
        <f t="shared" si="32"/>
        <v/>
      </c>
      <c r="U532" s="37"/>
      <c r="V532" s="39" t="str">
        <f t="shared" si="33"/>
        <v/>
      </c>
      <c r="W532" s="40" t="str">
        <f t="shared" si="34"/>
        <v/>
      </c>
      <c r="X532" s="41" t="str">
        <f t="shared" si="35"/>
        <v/>
      </c>
      <c r="Y532" s="42"/>
      <c r="Z532" s="42"/>
      <c r="AA532" s="42"/>
      <c r="AB532" s="42"/>
      <c r="AC532" s="42"/>
      <c r="AD532" s="43"/>
    </row>
    <row r="533" spans="2:30" ht="21.95" customHeight="1">
      <c r="B533" s="89"/>
      <c r="C533" s="78"/>
      <c r="D533" s="78"/>
      <c r="E533" s="36"/>
      <c r="F533" s="91"/>
      <c r="G533" s="83"/>
      <c r="H533" s="91"/>
      <c r="I533" s="83"/>
      <c r="J533" s="78"/>
      <c r="K533" s="83"/>
      <c r="L533" s="78"/>
      <c r="M533" s="78"/>
      <c r="N533" s="78"/>
      <c r="O533" s="83"/>
      <c r="P533" s="86"/>
      <c r="Q533" s="65" t="s">
        <v>583</v>
      </c>
      <c r="R533" s="62"/>
      <c r="S533" s="37"/>
      <c r="T533" s="44" t="str">
        <f t="shared" si="32"/>
        <v/>
      </c>
      <c r="U533" s="37"/>
      <c r="V533" s="39" t="str">
        <f t="shared" si="33"/>
        <v/>
      </c>
      <c r="W533" s="40" t="str">
        <f t="shared" si="34"/>
        <v/>
      </c>
      <c r="X533" s="41" t="str">
        <f t="shared" si="35"/>
        <v/>
      </c>
      <c r="Y533" s="42"/>
      <c r="Z533" s="42"/>
      <c r="AA533" s="42"/>
      <c r="AB533" s="42"/>
      <c r="AC533" s="42"/>
      <c r="AD533" s="43"/>
    </row>
    <row r="534" spans="2:30" ht="21.95" customHeight="1">
      <c r="B534" s="89"/>
      <c r="C534" s="78"/>
      <c r="D534" s="78"/>
      <c r="E534" s="36"/>
      <c r="F534" s="91"/>
      <c r="G534" s="83"/>
      <c r="H534" s="91"/>
      <c r="I534" s="83"/>
      <c r="J534" s="78"/>
      <c r="K534" s="83"/>
      <c r="L534" s="78"/>
      <c r="M534" s="78"/>
      <c r="N534" s="78"/>
      <c r="O534" s="83"/>
      <c r="P534" s="86"/>
      <c r="Q534" s="65" t="s">
        <v>584</v>
      </c>
      <c r="R534" s="62"/>
      <c r="S534" s="37"/>
      <c r="T534" s="44" t="str">
        <f aca="true" t="shared" si="36" ref="T534:T597">IF(S534="Almost Certain",5,IF(S534="likely",4,IF(S534="Possible",3,IF(S534="Unlikely",2,IF(S534="rare",1,"")))))</f>
        <v/>
      </c>
      <c r="U534" s="37"/>
      <c r="V534" s="39" t="str">
        <f t="shared" si="33"/>
        <v/>
      </c>
      <c r="W534" s="40" t="str">
        <f t="shared" si="34"/>
        <v/>
      </c>
      <c r="X534" s="41" t="str">
        <f t="shared" si="35"/>
        <v/>
      </c>
      <c r="Y534" s="42"/>
      <c r="Z534" s="42"/>
      <c r="AA534" s="42"/>
      <c r="AB534" s="42"/>
      <c r="AC534" s="42"/>
      <c r="AD534" s="43"/>
    </row>
    <row r="535" spans="2:30" ht="21.95" customHeight="1">
      <c r="B535" s="90"/>
      <c r="C535" s="79"/>
      <c r="D535" s="79"/>
      <c r="E535" s="36"/>
      <c r="F535" s="92"/>
      <c r="G535" s="84"/>
      <c r="H535" s="92"/>
      <c r="I535" s="84"/>
      <c r="J535" s="79"/>
      <c r="K535" s="84"/>
      <c r="L535" s="79"/>
      <c r="M535" s="79"/>
      <c r="N535" s="79"/>
      <c r="O535" s="84"/>
      <c r="P535" s="87"/>
      <c r="Q535" s="65" t="s">
        <v>585</v>
      </c>
      <c r="R535" s="62"/>
      <c r="S535" s="37"/>
      <c r="T535" s="44" t="str">
        <f t="shared" si="36"/>
        <v/>
      </c>
      <c r="U535" s="37"/>
      <c r="V535" s="39" t="str">
        <f t="shared" si="33"/>
        <v/>
      </c>
      <c r="W535" s="40" t="str">
        <f t="shared" si="34"/>
        <v/>
      </c>
      <c r="X535" s="41" t="str">
        <f t="shared" si="35"/>
        <v/>
      </c>
      <c r="Y535" s="42"/>
      <c r="Z535" s="42"/>
      <c r="AA535" s="42"/>
      <c r="AB535" s="42"/>
      <c r="AC535" s="42"/>
      <c r="AD535" s="43"/>
    </row>
    <row r="536" spans="2:30" ht="21.95" customHeight="1">
      <c r="B536" s="89" t="s">
        <v>892</v>
      </c>
      <c r="C536" s="77" t="str">
        <f>IF(F536="Sea level rise and storm surge","SL",IF(F536="Increased flooding","FL",IF(F536="Increased rainfall variability","RV",IF(F536="Increased average temperature","AT",IF(F536="Increase in hot days","HD",IF(F536="Increased fire risk","FR",IF(F536="Increased atmospheric CO2","AC","")))))))</f>
        <v/>
      </c>
      <c r="D536" s="77">
        <v>107</v>
      </c>
      <c r="E536" s="36"/>
      <c r="F536" s="94"/>
      <c r="G536" s="95"/>
      <c r="H536" s="94"/>
      <c r="I536" s="95"/>
      <c r="J536" s="77" t="str">
        <f>IF(I536="Almost Certain",5,IF(I536="likely",4,IF(I536="Possible",3,IF(I536="Unlikely",2,IF(I536="rare",1,"")))))</f>
        <v/>
      </c>
      <c r="K536" s="95"/>
      <c r="L536" s="77" t="str">
        <f>IF(K536="Catastrophic",5,IF(K536="Major",4,IF(K536="Moderate",3,IF(K536="Minor",2,IF(K536="Insignificant",1,"")))))</f>
        <v/>
      </c>
      <c r="M536" s="77" t="str">
        <f>IF(L536="","",L536+J536)</f>
        <v/>
      </c>
      <c r="N536" s="77" t="str">
        <f>IF(M536="","",IF(M536&lt;5,"Low",IF(AND(M536&gt;4,M536&lt;7),"Moderate",IF(M536=7,"High",IF(M536&gt;7,"Extreme",)))))</f>
        <v/>
      </c>
      <c r="O536" s="83"/>
      <c r="P536" s="88"/>
      <c r="Q536" s="65" t="s">
        <v>586</v>
      </c>
      <c r="R536" s="62"/>
      <c r="S536" s="37"/>
      <c r="T536" s="44" t="str">
        <f t="shared" si="36"/>
        <v/>
      </c>
      <c r="U536" s="37"/>
      <c r="V536" s="39" t="str">
        <f t="shared" si="33"/>
        <v/>
      </c>
      <c r="W536" s="40" t="str">
        <f t="shared" si="34"/>
        <v/>
      </c>
      <c r="X536" s="41" t="str">
        <f t="shared" si="35"/>
        <v/>
      </c>
      <c r="Y536" s="42"/>
      <c r="Z536" s="42"/>
      <c r="AA536" s="42"/>
      <c r="AB536" s="42"/>
      <c r="AC536" s="42"/>
      <c r="AD536" s="43"/>
    </row>
    <row r="537" spans="2:30" ht="21.95" customHeight="1">
      <c r="B537" s="89"/>
      <c r="C537" s="78"/>
      <c r="D537" s="78"/>
      <c r="E537" s="36"/>
      <c r="F537" s="91"/>
      <c r="G537" s="83"/>
      <c r="H537" s="91"/>
      <c r="I537" s="83"/>
      <c r="J537" s="78"/>
      <c r="K537" s="83"/>
      <c r="L537" s="78"/>
      <c r="M537" s="78"/>
      <c r="N537" s="78"/>
      <c r="O537" s="83"/>
      <c r="P537" s="86"/>
      <c r="Q537" s="65" t="s">
        <v>587</v>
      </c>
      <c r="R537" s="62"/>
      <c r="S537" s="37"/>
      <c r="T537" s="44" t="str">
        <f t="shared" si="36"/>
        <v/>
      </c>
      <c r="U537" s="37"/>
      <c r="V537" s="39" t="str">
        <f t="shared" si="33"/>
        <v/>
      </c>
      <c r="W537" s="40" t="str">
        <f t="shared" si="34"/>
        <v/>
      </c>
      <c r="X537" s="41" t="str">
        <f t="shared" si="35"/>
        <v/>
      </c>
      <c r="Y537" s="42"/>
      <c r="Z537" s="42"/>
      <c r="AA537" s="42"/>
      <c r="AB537" s="42"/>
      <c r="AC537" s="42"/>
      <c r="AD537" s="43"/>
    </row>
    <row r="538" spans="2:30" ht="21.95" customHeight="1">
      <c r="B538" s="89"/>
      <c r="C538" s="78"/>
      <c r="D538" s="78"/>
      <c r="E538" s="36"/>
      <c r="F538" s="91"/>
      <c r="G538" s="83"/>
      <c r="H538" s="91"/>
      <c r="I538" s="83"/>
      <c r="J538" s="78"/>
      <c r="K538" s="83"/>
      <c r="L538" s="78"/>
      <c r="M538" s="78"/>
      <c r="N538" s="78"/>
      <c r="O538" s="83"/>
      <c r="P538" s="86"/>
      <c r="Q538" s="65" t="s">
        <v>588</v>
      </c>
      <c r="R538" s="62"/>
      <c r="S538" s="37"/>
      <c r="T538" s="44" t="str">
        <f t="shared" si="36"/>
        <v/>
      </c>
      <c r="U538" s="37"/>
      <c r="V538" s="39" t="str">
        <f t="shared" si="33"/>
        <v/>
      </c>
      <c r="W538" s="40" t="str">
        <f t="shared" si="34"/>
        <v/>
      </c>
      <c r="X538" s="41" t="str">
        <f t="shared" si="35"/>
        <v/>
      </c>
      <c r="Y538" s="42"/>
      <c r="Z538" s="42"/>
      <c r="AA538" s="42"/>
      <c r="AB538" s="42"/>
      <c r="AC538" s="42"/>
      <c r="AD538" s="43"/>
    </row>
    <row r="539" spans="2:30" ht="21.95" customHeight="1">
      <c r="B539" s="89"/>
      <c r="C539" s="78"/>
      <c r="D539" s="78"/>
      <c r="E539" s="36"/>
      <c r="F539" s="91"/>
      <c r="G539" s="83"/>
      <c r="H539" s="91"/>
      <c r="I539" s="83"/>
      <c r="J539" s="78"/>
      <c r="K539" s="83"/>
      <c r="L539" s="78"/>
      <c r="M539" s="78"/>
      <c r="N539" s="78"/>
      <c r="O539" s="83"/>
      <c r="P539" s="86"/>
      <c r="Q539" s="65" t="s">
        <v>589</v>
      </c>
      <c r="R539" s="62"/>
      <c r="S539" s="37"/>
      <c r="T539" s="44" t="str">
        <f t="shared" si="36"/>
        <v/>
      </c>
      <c r="U539" s="37"/>
      <c r="V539" s="39" t="str">
        <f t="shared" si="33"/>
        <v/>
      </c>
      <c r="W539" s="40" t="str">
        <f t="shared" si="34"/>
        <v/>
      </c>
      <c r="X539" s="41" t="str">
        <f t="shared" si="35"/>
        <v/>
      </c>
      <c r="Y539" s="42"/>
      <c r="Z539" s="42"/>
      <c r="AA539" s="42"/>
      <c r="AB539" s="42"/>
      <c r="AC539" s="42"/>
      <c r="AD539" s="43"/>
    </row>
    <row r="540" spans="2:30" ht="21.95" customHeight="1">
      <c r="B540" s="90"/>
      <c r="C540" s="79"/>
      <c r="D540" s="79"/>
      <c r="E540" s="36"/>
      <c r="F540" s="92"/>
      <c r="G540" s="84"/>
      <c r="H540" s="92"/>
      <c r="I540" s="84"/>
      <c r="J540" s="79"/>
      <c r="K540" s="84"/>
      <c r="L540" s="79"/>
      <c r="M540" s="79"/>
      <c r="N540" s="79"/>
      <c r="O540" s="84"/>
      <c r="P540" s="87"/>
      <c r="Q540" s="65" t="s">
        <v>590</v>
      </c>
      <c r="R540" s="62"/>
      <c r="S540" s="37"/>
      <c r="T540" s="37" t="str">
        <f t="shared" si="36"/>
        <v/>
      </c>
      <c r="U540" s="37"/>
      <c r="V540" s="37" t="str">
        <f t="shared" si="33"/>
        <v/>
      </c>
      <c r="W540" s="37" t="str">
        <f t="shared" si="34"/>
        <v/>
      </c>
      <c r="X540" s="37" t="str">
        <f t="shared" si="35"/>
        <v/>
      </c>
      <c r="Y540" s="57"/>
      <c r="Z540" s="57"/>
      <c r="AA540" s="57"/>
      <c r="AB540" s="42"/>
      <c r="AC540" s="42"/>
      <c r="AD540" s="43"/>
    </row>
    <row r="541" spans="2:30" ht="21.95" customHeight="1">
      <c r="B541" s="89" t="s">
        <v>893</v>
      </c>
      <c r="C541" s="77" t="str">
        <f>IF(F541="Sea level rise and storm surge","SL",IF(F541="Increased flooding","FL",IF(F541="Increased rainfall variability","RV",IF(F541="Increased average temperature","AT",IF(F541="Increase in hot days","HD",IF(F541="Increased fire risk","FR",IF(F541="Increased atmospheric CO2","AC","")))))))</f>
        <v/>
      </c>
      <c r="D541" s="77">
        <v>108</v>
      </c>
      <c r="E541" s="36"/>
      <c r="F541" s="94"/>
      <c r="G541" s="95"/>
      <c r="H541" s="94"/>
      <c r="I541" s="95"/>
      <c r="J541" s="77" t="str">
        <f>IF(I541="Almost Certain",5,IF(I541="likely",4,IF(I541="Possible",3,IF(I541="Unlikely",2,IF(I541="rare",1,"")))))</f>
        <v/>
      </c>
      <c r="K541" s="95"/>
      <c r="L541" s="77" t="str">
        <f>IF(K541="Catastrophic",5,IF(K541="Major",4,IF(K541="Moderate",3,IF(K541="Minor",2,IF(K541="Insignificant",1,"")))))</f>
        <v/>
      </c>
      <c r="M541" s="77" t="str">
        <f>IF(L541="","",L541+J541)</f>
        <v/>
      </c>
      <c r="N541" s="77" t="str">
        <f>IF(M541="","",IF(M541&lt;5,"Low",IF(AND(M541&gt;4,M541&lt;7),"Moderate",IF(M541=7,"High",IF(M541&gt;7,"Extreme",)))))</f>
        <v/>
      </c>
      <c r="O541" s="83"/>
      <c r="P541" s="88"/>
      <c r="Q541" s="65" t="s">
        <v>591</v>
      </c>
      <c r="R541" s="62"/>
      <c r="S541" s="37"/>
      <c r="T541" s="44" t="str">
        <f t="shared" si="36"/>
        <v/>
      </c>
      <c r="U541" s="37"/>
      <c r="V541" s="39" t="str">
        <f t="shared" si="33"/>
        <v/>
      </c>
      <c r="W541" s="40" t="str">
        <f t="shared" si="34"/>
        <v/>
      </c>
      <c r="X541" s="41" t="str">
        <f t="shared" si="35"/>
        <v/>
      </c>
      <c r="Y541" s="42"/>
      <c r="Z541" s="42"/>
      <c r="AA541" s="42"/>
      <c r="AB541" s="42"/>
      <c r="AC541" s="42"/>
      <c r="AD541" s="43"/>
    </row>
    <row r="542" spans="2:30" ht="21.95" customHeight="1">
      <c r="B542" s="89"/>
      <c r="C542" s="78"/>
      <c r="D542" s="78"/>
      <c r="E542" s="36"/>
      <c r="F542" s="91"/>
      <c r="G542" s="83"/>
      <c r="H542" s="91"/>
      <c r="I542" s="83"/>
      <c r="J542" s="78"/>
      <c r="K542" s="83"/>
      <c r="L542" s="78"/>
      <c r="M542" s="78"/>
      <c r="N542" s="78"/>
      <c r="O542" s="83"/>
      <c r="P542" s="86"/>
      <c r="Q542" s="65" t="s">
        <v>592</v>
      </c>
      <c r="R542" s="62"/>
      <c r="S542" s="37"/>
      <c r="T542" s="44" t="str">
        <f t="shared" si="36"/>
        <v/>
      </c>
      <c r="U542" s="37"/>
      <c r="V542" s="39" t="str">
        <f t="shared" si="33"/>
        <v/>
      </c>
      <c r="W542" s="40" t="str">
        <f t="shared" si="34"/>
        <v/>
      </c>
      <c r="X542" s="41" t="str">
        <f t="shared" si="35"/>
        <v/>
      </c>
      <c r="Y542" s="42"/>
      <c r="Z542" s="42"/>
      <c r="AA542" s="42"/>
      <c r="AB542" s="42"/>
      <c r="AC542" s="42"/>
      <c r="AD542" s="43"/>
    </row>
    <row r="543" spans="2:30" ht="21.95" customHeight="1">
      <c r="B543" s="89"/>
      <c r="C543" s="78"/>
      <c r="D543" s="78"/>
      <c r="E543" s="36"/>
      <c r="F543" s="91"/>
      <c r="G543" s="83"/>
      <c r="H543" s="91"/>
      <c r="I543" s="83"/>
      <c r="J543" s="78"/>
      <c r="K543" s="83"/>
      <c r="L543" s="78"/>
      <c r="M543" s="78"/>
      <c r="N543" s="78"/>
      <c r="O543" s="83"/>
      <c r="P543" s="86"/>
      <c r="Q543" s="65" t="s">
        <v>593</v>
      </c>
      <c r="R543" s="62"/>
      <c r="S543" s="37"/>
      <c r="T543" s="44" t="str">
        <f t="shared" si="36"/>
        <v/>
      </c>
      <c r="U543" s="37"/>
      <c r="V543" s="39" t="str">
        <f t="shared" si="33"/>
        <v/>
      </c>
      <c r="W543" s="40" t="str">
        <f t="shared" si="34"/>
        <v/>
      </c>
      <c r="X543" s="41" t="str">
        <f t="shared" si="35"/>
        <v/>
      </c>
      <c r="Y543" s="42"/>
      <c r="Z543" s="42"/>
      <c r="AA543" s="42"/>
      <c r="AB543" s="42"/>
      <c r="AC543" s="42"/>
      <c r="AD543" s="43"/>
    </row>
    <row r="544" spans="2:30" ht="21.95" customHeight="1">
      <c r="B544" s="89"/>
      <c r="C544" s="78"/>
      <c r="D544" s="78"/>
      <c r="E544" s="36"/>
      <c r="F544" s="91"/>
      <c r="G544" s="83"/>
      <c r="H544" s="91"/>
      <c r="I544" s="83"/>
      <c r="J544" s="78"/>
      <c r="K544" s="83"/>
      <c r="L544" s="78"/>
      <c r="M544" s="78"/>
      <c r="N544" s="78"/>
      <c r="O544" s="83"/>
      <c r="P544" s="86"/>
      <c r="Q544" s="65" t="s">
        <v>594</v>
      </c>
      <c r="R544" s="62"/>
      <c r="S544" s="37"/>
      <c r="T544" s="44" t="str">
        <f t="shared" si="36"/>
        <v/>
      </c>
      <c r="U544" s="37"/>
      <c r="V544" s="39" t="str">
        <f t="shared" si="33"/>
        <v/>
      </c>
      <c r="W544" s="40" t="str">
        <f t="shared" si="34"/>
        <v/>
      </c>
      <c r="X544" s="41" t="str">
        <f t="shared" si="35"/>
        <v/>
      </c>
      <c r="Y544" s="42"/>
      <c r="Z544" s="42"/>
      <c r="AA544" s="42"/>
      <c r="AB544" s="42"/>
      <c r="AC544" s="42"/>
      <c r="AD544" s="43"/>
    </row>
    <row r="545" spans="2:30" ht="21.95" customHeight="1">
      <c r="B545" s="90"/>
      <c r="C545" s="79"/>
      <c r="D545" s="79"/>
      <c r="E545" s="36"/>
      <c r="F545" s="92"/>
      <c r="G545" s="84"/>
      <c r="H545" s="92"/>
      <c r="I545" s="84"/>
      <c r="J545" s="79"/>
      <c r="K545" s="84"/>
      <c r="L545" s="79"/>
      <c r="M545" s="79"/>
      <c r="N545" s="79"/>
      <c r="O545" s="84"/>
      <c r="P545" s="87"/>
      <c r="Q545" s="65" t="s">
        <v>595</v>
      </c>
      <c r="R545" s="62"/>
      <c r="S545" s="37"/>
      <c r="T545" s="44" t="str">
        <f t="shared" si="36"/>
        <v/>
      </c>
      <c r="U545" s="37"/>
      <c r="V545" s="39" t="str">
        <f t="shared" si="33"/>
        <v/>
      </c>
      <c r="W545" s="40" t="str">
        <f t="shared" si="34"/>
        <v/>
      </c>
      <c r="X545" s="41" t="str">
        <f t="shared" si="35"/>
        <v/>
      </c>
      <c r="Y545" s="42"/>
      <c r="Z545" s="42"/>
      <c r="AA545" s="42"/>
      <c r="AB545" s="42"/>
      <c r="AC545" s="42"/>
      <c r="AD545" s="43"/>
    </row>
    <row r="546" spans="2:30" ht="21.95" customHeight="1">
      <c r="B546" s="89" t="s">
        <v>894</v>
      </c>
      <c r="C546" s="77" t="str">
        <f>IF(F546="Sea level rise and storm surge","SL",IF(F546="Increased flooding","FL",IF(F546="Increased rainfall variability","RV",IF(F546="Increased average temperature","AT",IF(F546="Increase in hot days","HD",IF(F546="Increased fire risk","FR",IF(F546="Increased atmospheric CO2","AC","")))))))</f>
        <v/>
      </c>
      <c r="D546" s="77">
        <v>109</v>
      </c>
      <c r="E546" s="36"/>
      <c r="F546" s="94"/>
      <c r="G546" s="95"/>
      <c r="H546" s="94"/>
      <c r="I546" s="95"/>
      <c r="J546" s="77" t="str">
        <f>IF(I546="Almost Certain",5,IF(I546="likely",4,IF(I546="Possible",3,IF(I546="Unlikely",2,IF(I546="rare",1,"")))))</f>
        <v/>
      </c>
      <c r="K546" s="95"/>
      <c r="L546" s="77" t="str">
        <f>IF(K546="Catastrophic",5,IF(K546="Major",4,IF(K546="Moderate",3,IF(K546="Minor",2,IF(K546="Insignificant",1,"")))))</f>
        <v/>
      </c>
      <c r="M546" s="77" t="str">
        <f>IF(L546="","",L546+J546)</f>
        <v/>
      </c>
      <c r="N546" s="77" t="str">
        <f>IF(M546="","",IF(M546&lt;5,"Low",IF(AND(M546&gt;4,M546&lt;7),"Moderate",IF(M546=7,"High",IF(M546&gt;7,"Extreme",)))))</f>
        <v/>
      </c>
      <c r="O546" s="83"/>
      <c r="P546" s="88"/>
      <c r="Q546" s="65" t="s">
        <v>596</v>
      </c>
      <c r="R546" s="62"/>
      <c r="S546" s="37"/>
      <c r="T546" s="44" t="str">
        <f t="shared" si="36"/>
        <v/>
      </c>
      <c r="U546" s="37"/>
      <c r="V546" s="39" t="str">
        <f t="shared" si="33"/>
        <v/>
      </c>
      <c r="W546" s="40" t="str">
        <f t="shared" si="34"/>
        <v/>
      </c>
      <c r="X546" s="41" t="str">
        <f t="shared" si="35"/>
        <v/>
      </c>
      <c r="Y546" s="42"/>
      <c r="Z546" s="42"/>
      <c r="AA546" s="42"/>
      <c r="AB546" s="42"/>
      <c r="AC546" s="42"/>
      <c r="AD546" s="43"/>
    </row>
    <row r="547" spans="2:30" ht="21.95" customHeight="1">
      <c r="B547" s="89"/>
      <c r="C547" s="78"/>
      <c r="D547" s="78"/>
      <c r="E547" s="36"/>
      <c r="F547" s="91"/>
      <c r="G547" s="83"/>
      <c r="H547" s="91"/>
      <c r="I547" s="83"/>
      <c r="J547" s="78"/>
      <c r="K547" s="83"/>
      <c r="L547" s="78"/>
      <c r="M547" s="78"/>
      <c r="N547" s="78"/>
      <c r="O547" s="83"/>
      <c r="P547" s="86"/>
      <c r="Q547" s="65" t="s">
        <v>597</v>
      </c>
      <c r="R547" s="62"/>
      <c r="S547" s="37"/>
      <c r="T547" s="44" t="str">
        <f t="shared" si="36"/>
        <v/>
      </c>
      <c r="U547" s="37"/>
      <c r="V547" s="39" t="str">
        <f t="shared" si="33"/>
        <v/>
      </c>
      <c r="W547" s="40" t="str">
        <f t="shared" si="34"/>
        <v/>
      </c>
      <c r="X547" s="41" t="str">
        <f t="shared" si="35"/>
        <v/>
      </c>
      <c r="Y547" s="42"/>
      <c r="Z547" s="42"/>
      <c r="AA547" s="42"/>
      <c r="AB547" s="42"/>
      <c r="AC547" s="42"/>
      <c r="AD547" s="43"/>
    </row>
    <row r="548" spans="2:30" ht="21.95" customHeight="1">
      <c r="B548" s="89"/>
      <c r="C548" s="78"/>
      <c r="D548" s="78"/>
      <c r="E548" s="36"/>
      <c r="F548" s="91"/>
      <c r="G548" s="83"/>
      <c r="H548" s="91"/>
      <c r="I548" s="83"/>
      <c r="J548" s="78"/>
      <c r="K548" s="83"/>
      <c r="L548" s="78"/>
      <c r="M548" s="78"/>
      <c r="N548" s="78"/>
      <c r="O548" s="83"/>
      <c r="P548" s="86"/>
      <c r="Q548" s="65" t="s">
        <v>598</v>
      </c>
      <c r="R548" s="62"/>
      <c r="S548" s="37"/>
      <c r="T548" s="44" t="str">
        <f t="shared" si="36"/>
        <v/>
      </c>
      <c r="U548" s="37"/>
      <c r="V548" s="39" t="str">
        <f t="shared" si="33"/>
        <v/>
      </c>
      <c r="W548" s="40" t="str">
        <f t="shared" si="34"/>
        <v/>
      </c>
      <c r="X548" s="41" t="str">
        <f t="shared" si="35"/>
        <v/>
      </c>
      <c r="Y548" s="42"/>
      <c r="Z548" s="42"/>
      <c r="AA548" s="42"/>
      <c r="AB548" s="42"/>
      <c r="AC548" s="42"/>
      <c r="AD548" s="43"/>
    </row>
    <row r="549" spans="2:30" ht="21.95" customHeight="1">
      <c r="B549" s="89"/>
      <c r="C549" s="78"/>
      <c r="D549" s="78"/>
      <c r="E549" s="36"/>
      <c r="F549" s="91"/>
      <c r="G549" s="83"/>
      <c r="H549" s="91"/>
      <c r="I549" s="83"/>
      <c r="J549" s="78"/>
      <c r="K549" s="83"/>
      <c r="L549" s="78"/>
      <c r="M549" s="78"/>
      <c r="N549" s="78"/>
      <c r="O549" s="83"/>
      <c r="P549" s="86"/>
      <c r="Q549" s="65" t="s">
        <v>599</v>
      </c>
      <c r="R549" s="62"/>
      <c r="S549" s="37"/>
      <c r="T549" s="44" t="str">
        <f t="shared" si="36"/>
        <v/>
      </c>
      <c r="U549" s="37"/>
      <c r="V549" s="39" t="str">
        <f t="shared" si="33"/>
        <v/>
      </c>
      <c r="W549" s="40" t="str">
        <f t="shared" si="34"/>
        <v/>
      </c>
      <c r="X549" s="41" t="str">
        <f t="shared" si="35"/>
        <v/>
      </c>
      <c r="Y549" s="42"/>
      <c r="Z549" s="42"/>
      <c r="AA549" s="42"/>
      <c r="AB549" s="42"/>
      <c r="AC549" s="42"/>
      <c r="AD549" s="43"/>
    </row>
    <row r="550" spans="2:30" ht="21.95" customHeight="1">
      <c r="B550" s="90"/>
      <c r="C550" s="79"/>
      <c r="D550" s="79"/>
      <c r="E550" s="36"/>
      <c r="F550" s="92"/>
      <c r="G550" s="84"/>
      <c r="H550" s="92"/>
      <c r="I550" s="84"/>
      <c r="J550" s="79"/>
      <c r="K550" s="84"/>
      <c r="L550" s="79"/>
      <c r="M550" s="79"/>
      <c r="N550" s="79"/>
      <c r="O550" s="84"/>
      <c r="P550" s="87"/>
      <c r="Q550" s="65" t="s">
        <v>600</v>
      </c>
      <c r="R550" s="62"/>
      <c r="S550" s="37"/>
      <c r="T550" s="37" t="str">
        <f t="shared" si="36"/>
        <v/>
      </c>
      <c r="U550" s="37"/>
      <c r="V550" s="37" t="str">
        <f t="shared" si="33"/>
        <v/>
      </c>
      <c r="W550" s="37" t="str">
        <f t="shared" si="34"/>
        <v/>
      </c>
      <c r="X550" s="37" t="str">
        <f t="shared" si="35"/>
        <v/>
      </c>
      <c r="Y550" s="57"/>
      <c r="Z550" s="57"/>
      <c r="AA550" s="57"/>
      <c r="AB550" s="42"/>
      <c r="AC550" s="42"/>
      <c r="AD550" s="43"/>
    </row>
    <row r="551" spans="2:30" ht="21.95" customHeight="1">
      <c r="B551" s="89" t="s">
        <v>895</v>
      </c>
      <c r="C551" s="77" t="str">
        <f>IF(F551="Sea level rise and storm surge","SL",IF(F551="Increased flooding","FL",IF(F551="Increased rainfall variability","RV",IF(F551="Increased average temperature","AT",IF(F551="Increase in hot days","HD",IF(F551="Increased fire risk","FR",IF(F551="Increased atmospheric CO2","AC","")))))))</f>
        <v/>
      </c>
      <c r="D551" s="77">
        <v>110</v>
      </c>
      <c r="E551" s="36"/>
      <c r="F551" s="94"/>
      <c r="G551" s="95"/>
      <c r="H551" s="94"/>
      <c r="I551" s="95"/>
      <c r="J551" s="77" t="str">
        <f>IF(I551="Almost Certain",5,IF(I551="likely",4,IF(I551="Possible",3,IF(I551="Unlikely",2,IF(I551="rare",1,"")))))</f>
        <v/>
      </c>
      <c r="K551" s="95"/>
      <c r="L551" s="77" t="str">
        <f>IF(K551="Catastrophic",5,IF(K551="Major",4,IF(K551="Moderate",3,IF(K551="Minor",2,IF(K551="Insignificant",1,"")))))</f>
        <v/>
      </c>
      <c r="M551" s="77" t="str">
        <f>IF(L551="","",L551+J551)</f>
        <v/>
      </c>
      <c r="N551" s="77" t="str">
        <f>IF(M551="","",IF(M551&lt;5,"Low",IF(AND(M551&gt;4,M551&lt;7),"Moderate",IF(M551=7,"High",IF(M551&gt;7,"Extreme",)))))</f>
        <v/>
      </c>
      <c r="O551" s="83"/>
      <c r="P551" s="88"/>
      <c r="Q551" s="65" t="s">
        <v>601</v>
      </c>
      <c r="R551" s="62"/>
      <c r="S551" s="37"/>
      <c r="T551" s="44" t="str">
        <f t="shared" si="36"/>
        <v/>
      </c>
      <c r="U551" s="37"/>
      <c r="V551" s="39" t="str">
        <f t="shared" si="33"/>
        <v/>
      </c>
      <c r="W551" s="40" t="str">
        <f t="shared" si="34"/>
        <v/>
      </c>
      <c r="X551" s="41" t="str">
        <f t="shared" si="35"/>
        <v/>
      </c>
      <c r="Y551" s="42"/>
      <c r="Z551" s="42"/>
      <c r="AA551" s="42"/>
      <c r="AB551" s="42"/>
      <c r="AC551" s="42"/>
      <c r="AD551" s="43"/>
    </row>
    <row r="552" spans="2:30" ht="21.95" customHeight="1">
      <c r="B552" s="89"/>
      <c r="C552" s="78"/>
      <c r="D552" s="78"/>
      <c r="E552" s="36"/>
      <c r="F552" s="91"/>
      <c r="G552" s="83"/>
      <c r="H552" s="91"/>
      <c r="I552" s="83"/>
      <c r="J552" s="78"/>
      <c r="K552" s="83"/>
      <c r="L552" s="78"/>
      <c r="M552" s="78"/>
      <c r="N552" s="78"/>
      <c r="O552" s="83"/>
      <c r="P552" s="86"/>
      <c r="Q552" s="65" t="s">
        <v>602</v>
      </c>
      <c r="R552" s="62"/>
      <c r="S552" s="37"/>
      <c r="T552" s="44" t="str">
        <f t="shared" si="36"/>
        <v/>
      </c>
      <c r="U552" s="37"/>
      <c r="V552" s="39" t="str">
        <f t="shared" si="33"/>
        <v/>
      </c>
      <c r="W552" s="40" t="str">
        <f t="shared" si="34"/>
        <v/>
      </c>
      <c r="X552" s="41" t="str">
        <f t="shared" si="35"/>
        <v/>
      </c>
      <c r="Y552" s="42"/>
      <c r="Z552" s="42"/>
      <c r="AA552" s="42"/>
      <c r="AB552" s="42"/>
      <c r="AC552" s="42"/>
      <c r="AD552" s="43"/>
    </row>
    <row r="553" spans="2:30" ht="21.95" customHeight="1">
      <c r="B553" s="89"/>
      <c r="C553" s="78"/>
      <c r="D553" s="78"/>
      <c r="E553" s="36"/>
      <c r="F553" s="91"/>
      <c r="G553" s="83"/>
      <c r="H553" s="91"/>
      <c r="I553" s="83"/>
      <c r="J553" s="78"/>
      <c r="K553" s="83"/>
      <c r="L553" s="78"/>
      <c r="M553" s="78"/>
      <c r="N553" s="78"/>
      <c r="O553" s="83"/>
      <c r="P553" s="86"/>
      <c r="Q553" s="65" t="s">
        <v>603</v>
      </c>
      <c r="R553" s="62"/>
      <c r="S553" s="37"/>
      <c r="T553" s="44" t="str">
        <f t="shared" si="36"/>
        <v/>
      </c>
      <c r="U553" s="37"/>
      <c r="V553" s="39" t="str">
        <f t="shared" si="33"/>
        <v/>
      </c>
      <c r="W553" s="40" t="str">
        <f t="shared" si="34"/>
        <v/>
      </c>
      <c r="X553" s="41" t="str">
        <f t="shared" si="35"/>
        <v/>
      </c>
      <c r="Y553" s="42"/>
      <c r="Z553" s="42"/>
      <c r="AA553" s="42"/>
      <c r="AB553" s="42"/>
      <c r="AC553" s="42"/>
      <c r="AD553" s="43"/>
    </row>
    <row r="554" spans="2:30" ht="21.95" customHeight="1">
      <c r="B554" s="89"/>
      <c r="C554" s="78"/>
      <c r="D554" s="78"/>
      <c r="E554" s="36"/>
      <c r="F554" s="91"/>
      <c r="G554" s="83"/>
      <c r="H554" s="91"/>
      <c r="I554" s="83"/>
      <c r="J554" s="78"/>
      <c r="K554" s="83"/>
      <c r="L554" s="78"/>
      <c r="M554" s="78"/>
      <c r="N554" s="78"/>
      <c r="O554" s="83"/>
      <c r="P554" s="86"/>
      <c r="Q554" s="65" t="s">
        <v>604</v>
      </c>
      <c r="R554" s="62"/>
      <c r="S554" s="37"/>
      <c r="T554" s="44" t="str">
        <f t="shared" si="36"/>
        <v/>
      </c>
      <c r="U554" s="37"/>
      <c r="V554" s="39" t="str">
        <f t="shared" si="33"/>
        <v/>
      </c>
      <c r="W554" s="40" t="str">
        <f t="shared" si="34"/>
        <v/>
      </c>
      <c r="X554" s="41" t="str">
        <f t="shared" si="35"/>
        <v/>
      </c>
      <c r="Y554" s="42"/>
      <c r="Z554" s="42"/>
      <c r="AA554" s="42"/>
      <c r="AB554" s="42"/>
      <c r="AC554" s="42"/>
      <c r="AD554" s="43"/>
    </row>
    <row r="555" spans="2:30" ht="21.95" customHeight="1">
      <c r="B555" s="90"/>
      <c r="C555" s="79"/>
      <c r="D555" s="79"/>
      <c r="E555" s="36"/>
      <c r="F555" s="92"/>
      <c r="G555" s="84"/>
      <c r="H555" s="92"/>
      <c r="I555" s="84"/>
      <c r="J555" s="79"/>
      <c r="K555" s="84"/>
      <c r="L555" s="79"/>
      <c r="M555" s="79"/>
      <c r="N555" s="79"/>
      <c r="O555" s="84"/>
      <c r="P555" s="87"/>
      <c r="Q555" s="65" t="s">
        <v>605</v>
      </c>
      <c r="R555" s="62"/>
      <c r="S555" s="37"/>
      <c r="T555" s="44" t="str">
        <f t="shared" si="36"/>
        <v/>
      </c>
      <c r="U555" s="37"/>
      <c r="V555" s="39" t="str">
        <f t="shared" si="33"/>
        <v/>
      </c>
      <c r="W555" s="40" t="str">
        <f t="shared" si="34"/>
        <v/>
      </c>
      <c r="X555" s="41" t="str">
        <f t="shared" si="35"/>
        <v/>
      </c>
      <c r="Y555" s="42"/>
      <c r="Z555" s="42"/>
      <c r="AA555" s="42"/>
      <c r="AB555" s="42"/>
      <c r="AC555" s="42"/>
      <c r="AD555" s="43"/>
    </row>
    <row r="556" spans="2:30" ht="21.95" customHeight="1">
      <c r="B556" s="89" t="s">
        <v>896</v>
      </c>
      <c r="C556" s="77" t="str">
        <f>IF(F556="Sea level rise and storm surge","SL",IF(F556="Increased flooding","FL",IF(F556="Increased rainfall variability","RV",IF(F556="Increased average temperature","AT",IF(F556="Increase in hot days","HD",IF(F556="Increased fire risk","FR",IF(F556="Increased atmospheric CO2","AC","")))))))</f>
        <v/>
      </c>
      <c r="D556" s="77">
        <v>111</v>
      </c>
      <c r="E556" s="36"/>
      <c r="F556" s="94"/>
      <c r="G556" s="95"/>
      <c r="H556" s="94"/>
      <c r="I556" s="95"/>
      <c r="J556" s="77" t="str">
        <f>IF(I556="Almost Certain",5,IF(I556="likely",4,IF(I556="Possible",3,IF(I556="Unlikely",2,IF(I556="rare",1,"")))))</f>
        <v/>
      </c>
      <c r="K556" s="95"/>
      <c r="L556" s="77" t="str">
        <f>IF(K556="Catastrophic",5,IF(K556="Major",4,IF(K556="Moderate",3,IF(K556="Minor",2,IF(K556="Insignificant",1,"")))))</f>
        <v/>
      </c>
      <c r="M556" s="77" t="str">
        <f>IF(L556="","",L556+J556)</f>
        <v/>
      </c>
      <c r="N556" s="77" t="str">
        <f>IF(M556="","",IF(M556&lt;5,"Low",IF(AND(M556&gt;4,M556&lt;7),"Moderate",IF(M556=7,"High",IF(M556&gt;7,"Extreme",)))))</f>
        <v/>
      </c>
      <c r="O556" s="83"/>
      <c r="P556" s="88"/>
      <c r="Q556" s="65" t="s">
        <v>606</v>
      </c>
      <c r="R556" s="62"/>
      <c r="S556" s="37"/>
      <c r="T556" s="44" t="str">
        <f t="shared" si="36"/>
        <v/>
      </c>
      <c r="U556" s="37"/>
      <c r="V556" s="39" t="str">
        <f t="shared" si="33"/>
        <v/>
      </c>
      <c r="W556" s="40" t="str">
        <f t="shared" si="34"/>
        <v/>
      </c>
      <c r="X556" s="41" t="str">
        <f t="shared" si="35"/>
        <v/>
      </c>
      <c r="Y556" s="42"/>
      <c r="Z556" s="42"/>
      <c r="AA556" s="42"/>
      <c r="AB556" s="42"/>
      <c r="AC556" s="42"/>
      <c r="AD556" s="43"/>
    </row>
    <row r="557" spans="2:30" ht="21.95" customHeight="1">
      <c r="B557" s="89"/>
      <c r="C557" s="78"/>
      <c r="D557" s="78"/>
      <c r="E557" s="36"/>
      <c r="F557" s="91"/>
      <c r="G557" s="83"/>
      <c r="H557" s="91"/>
      <c r="I557" s="83"/>
      <c r="J557" s="78"/>
      <c r="K557" s="83"/>
      <c r="L557" s="78"/>
      <c r="M557" s="78"/>
      <c r="N557" s="78"/>
      <c r="O557" s="83"/>
      <c r="P557" s="86"/>
      <c r="Q557" s="65" t="s">
        <v>607</v>
      </c>
      <c r="R557" s="62"/>
      <c r="S557" s="37"/>
      <c r="T557" s="44" t="str">
        <f t="shared" si="36"/>
        <v/>
      </c>
      <c r="U557" s="37"/>
      <c r="V557" s="39" t="str">
        <f t="shared" si="33"/>
        <v/>
      </c>
      <c r="W557" s="40" t="str">
        <f t="shared" si="34"/>
        <v/>
      </c>
      <c r="X557" s="41" t="str">
        <f t="shared" si="35"/>
        <v/>
      </c>
      <c r="Y557" s="42"/>
      <c r="Z557" s="42"/>
      <c r="AA557" s="42"/>
      <c r="AB557" s="42"/>
      <c r="AC557" s="42"/>
      <c r="AD557" s="43"/>
    </row>
    <row r="558" spans="2:30" ht="21.95" customHeight="1">
      <c r="B558" s="89"/>
      <c r="C558" s="78"/>
      <c r="D558" s="78"/>
      <c r="E558" s="36"/>
      <c r="F558" s="91"/>
      <c r="G558" s="83"/>
      <c r="H558" s="91"/>
      <c r="I558" s="83"/>
      <c r="J558" s="78"/>
      <c r="K558" s="83"/>
      <c r="L558" s="78"/>
      <c r="M558" s="78"/>
      <c r="N558" s="78"/>
      <c r="O558" s="83"/>
      <c r="P558" s="86"/>
      <c r="Q558" s="65" t="s">
        <v>608</v>
      </c>
      <c r="R558" s="62"/>
      <c r="S558" s="37"/>
      <c r="T558" s="44" t="str">
        <f t="shared" si="36"/>
        <v/>
      </c>
      <c r="U558" s="37"/>
      <c r="V558" s="39" t="str">
        <f t="shared" si="33"/>
        <v/>
      </c>
      <c r="W558" s="40" t="str">
        <f t="shared" si="34"/>
        <v/>
      </c>
      <c r="X558" s="41" t="str">
        <f t="shared" si="35"/>
        <v/>
      </c>
      <c r="Y558" s="42"/>
      <c r="Z558" s="42"/>
      <c r="AA558" s="42"/>
      <c r="AB558" s="42"/>
      <c r="AC558" s="42"/>
      <c r="AD558" s="43"/>
    </row>
    <row r="559" spans="2:30" ht="21.95" customHeight="1">
      <c r="B559" s="89"/>
      <c r="C559" s="78"/>
      <c r="D559" s="78"/>
      <c r="E559" s="36"/>
      <c r="F559" s="91"/>
      <c r="G559" s="83"/>
      <c r="H559" s="91"/>
      <c r="I559" s="83"/>
      <c r="J559" s="78"/>
      <c r="K559" s="83"/>
      <c r="L559" s="78"/>
      <c r="M559" s="78"/>
      <c r="N559" s="78"/>
      <c r="O559" s="83"/>
      <c r="P559" s="86"/>
      <c r="Q559" s="65" t="s">
        <v>609</v>
      </c>
      <c r="R559" s="62"/>
      <c r="S559" s="37"/>
      <c r="T559" s="44" t="str">
        <f t="shared" si="36"/>
        <v/>
      </c>
      <c r="U559" s="37"/>
      <c r="V559" s="39" t="str">
        <f t="shared" si="33"/>
        <v/>
      </c>
      <c r="W559" s="40" t="str">
        <f t="shared" si="34"/>
        <v/>
      </c>
      <c r="X559" s="41" t="str">
        <f t="shared" si="35"/>
        <v/>
      </c>
      <c r="Y559" s="42"/>
      <c r="Z559" s="42"/>
      <c r="AA559" s="42"/>
      <c r="AB559" s="42"/>
      <c r="AC559" s="42"/>
      <c r="AD559" s="43"/>
    </row>
    <row r="560" spans="2:30" ht="21.95" customHeight="1">
      <c r="B560" s="90"/>
      <c r="C560" s="79"/>
      <c r="D560" s="79"/>
      <c r="E560" s="36"/>
      <c r="F560" s="92"/>
      <c r="G560" s="84"/>
      <c r="H560" s="92"/>
      <c r="I560" s="84"/>
      <c r="J560" s="79"/>
      <c r="K560" s="84"/>
      <c r="L560" s="79"/>
      <c r="M560" s="79"/>
      <c r="N560" s="79"/>
      <c r="O560" s="84"/>
      <c r="P560" s="87"/>
      <c r="Q560" s="65" t="s">
        <v>610</v>
      </c>
      <c r="R560" s="62"/>
      <c r="S560" s="37"/>
      <c r="T560" s="37" t="str">
        <f t="shared" si="36"/>
        <v/>
      </c>
      <c r="U560" s="37"/>
      <c r="V560" s="37" t="str">
        <f t="shared" si="33"/>
        <v/>
      </c>
      <c r="W560" s="37" t="str">
        <f t="shared" si="34"/>
        <v/>
      </c>
      <c r="X560" s="37" t="str">
        <f t="shared" si="35"/>
        <v/>
      </c>
      <c r="Y560" s="57"/>
      <c r="Z560" s="57"/>
      <c r="AA560" s="57"/>
      <c r="AB560" s="42"/>
      <c r="AC560" s="42"/>
      <c r="AD560" s="43"/>
    </row>
    <row r="561" spans="2:30" ht="21.95" customHeight="1">
      <c r="B561" s="89" t="s">
        <v>897</v>
      </c>
      <c r="C561" s="77" t="str">
        <f>IF(F561="Sea level rise and storm surge","SL",IF(F561="Increased flooding","FL",IF(F561="Increased rainfall variability","RV",IF(F561="Increased average temperature","AT",IF(F561="Increase in hot days","HD",IF(F561="Increased fire risk","FR",IF(F561="Increased atmospheric CO2","AC","")))))))</f>
        <v/>
      </c>
      <c r="D561" s="77">
        <v>112</v>
      </c>
      <c r="E561" s="36"/>
      <c r="F561" s="94"/>
      <c r="G561" s="95"/>
      <c r="H561" s="94"/>
      <c r="I561" s="95"/>
      <c r="J561" s="77" t="str">
        <f>IF(I561="Almost Certain",5,IF(I561="likely",4,IF(I561="Possible",3,IF(I561="Unlikely",2,IF(I561="rare",1,"")))))</f>
        <v/>
      </c>
      <c r="K561" s="95"/>
      <c r="L561" s="77" t="str">
        <f>IF(K561="Catastrophic",5,IF(K561="Major",4,IF(K561="Moderate",3,IF(K561="Minor",2,IF(K561="Insignificant",1,"")))))</f>
        <v/>
      </c>
      <c r="M561" s="77" t="str">
        <f>IF(L561="","",L561+J561)</f>
        <v/>
      </c>
      <c r="N561" s="77" t="str">
        <f>IF(M561="","",IF(M561&lt;5,"Low",IF(AND(M561&gt;4,M561&lt;7),"Moderate",IF(M561=7,"High",IF(M561&gt;7,"Extreme",)))))</f>
        <v/>
      </c>
      <c r="O561" s="83"/>
      <c r="P561" s="88"/>
      <c r="Q561" s="65" t="s">
        <v>611</v>
      </c>
      <c r="R561" s="62"/>
      <c r="S561" s="37"/>
      <c r="T561" s="44" t="str">
        <f t="shared" si="36"/>
        <v/>
      </c>
      <c r="U561" s="37"/>
      <c r="V561" s="39" t="str">
        <f t="shared" si="33"/>
        <v/>
      </c>
      <c r="W561" s="40" t="str">
        <f t="shared" si="34"/>
        <v/>
      </c>
      <c r="X561" s="41" t="str">
        <f t="shared" si="35"/>
        <v/>
      </c>
      <c r="Y561" s="42"/>
      <c r="Z561" s="42"/>
      <c r="AA561" s="42"/>
      <c r="AB561" s="42"/>
      <c r="AC561" s="42"/>
      <c r="AD561" s="43"/>
    </row>
    <row r="562" spans="2:30" ht="21.95" customHeight="1">
      <c r="B562" s="89"/>
      <c r="C562" s="78"/>
      <c r="D562" s="78"/>
      <c r="E562" s="36"/>
      <c r="F562" s="91"/>
      <c r="G562" s="83"/>
      <c r="H562" s="91"/>
      <c r="I562" s="83"/>
      <c r="J562" s="78"/>
      <c r="K562" s="83"/>
      <c r="L562" s="78"/>
      <c r="M562" s="78"/>
      <c r="N562" s="78"/>
      <c r="O562" s="83"/>
      <c r="P562" s="86"/>
      <c r="Q562" s="65" t="s">
        <v>612</v>
      </c>
      <c r="R562" s="62"/>
      <c r="S562" s="37"/>
      <c r="T562" s="44" t="str">
        <f t="shared" si="36"/>
        <v/>
      </c>
      <c r="U562" s="37"/>
      <c r="V562" s="39" t="str">
        <f t="shared" si="33"/>
        <v/>
      </c>
      <c r="W562" s="40" t="str">
        <f t="shared" si="34"/>
        <v/>
      </c>
      <c r="X562" s="41" t="str">
        <f t="shared" si="35"/>
        <v/>
      </c>
      <c r="Y562" s="42"/>
      <c r="Z562" s="42"/>
      <c r="AA562" s="42"/>
      <c r="AB562" s="42"/>
      <c r="AC562" s="42"/>
      <c r="AD562" s="43"/>
    </row>
    <row r="563" spans="2:30" ht="21.95" customHeight="1">
      <c r="B563" s="89"/>
      <c r="C563" s="78"/>
      <c r="D563" s="78"/>
      <c r="E563" s="36"/>
      <c r="F563" s="91"/>
      <c r="G563" s="83"/>
      <c r="H563" s="91"/>
      <c r="I563" s="83"/>
      <c r="J563" s="78"/>
      <c r="K563" s="83"/>
      <c r="L563" s="78"/>
      <c r="M563" s="78"/>
      <c r="N563" s="78"/>
      <c r="O563" s="83"/>
      <c r="P563" s="86"/>
      <c r="Q563" s="65" t="s">
        <v>613</v>
      </c>
      <c r="R563" s="62"/>
      <c r="S563" s="37"/>
      <c r="T563" s="44" t="str">
        <f t="shared" si="36"/>
        <v/>
      </c>
      <c r="U563" s="37"/>
      <c r="V563" s="39" t="str">
        <f t="shared" si="33"/>
        <v/>
      </c>
      <c r="W563" s="40" t="str">
        <f t="shared" si="34"/>
        <v/>
      </c>
      <c r="X563" s="41" t="str">
        <f t="shared" si="35"/>
        <v/>
      </c>
      <c r="Y563" s="42"/>
      <c r="Z563" s="42"/>
      <c r="AA563" s="42"/>
      <c r="AB563" s="42"/>
      <c r="AC563" s="42"/>
      <c r="AD563" s="43"/>
    </row>
    <row r="564" spans="2:30" ht="21.95" customHeight="1">
      <c r="B564" s="89"/>
      <c r="C564" s="78"/>
      <c r="D564" s="78"/>
      <c r="E564" s="36"/>
      <c r="F564" s="91"/>
      <c r="G564" s="83"/>
      <c r="H564" s="91"/>
      <c r="I564" s="83"/>
      <c r="J564" s="78"/>
      <c r="K564" s="83"/>
      <c r="L564" s="78"/>
      <c r="M564" s="78"/>
      <c r="N564" s="78"/>
      <c r="O564" s="83"/>
      <c r="P564" s="86"/>
      <c r="Q564" s="65" t="s">
        <v>614</v>
      </c>
      <c r="R564" s="62"/>
      <c r="S564" s="37"/>
      <c r="T564" s="44" t="str">
        <f t="shared" si="36"/>
        <v/>
      </c>
      <c r="U564" s="37"/>
      <c r="V564" s="39" t="str">
        <f t="shared" si="33"/>
        <v/>
      </c>
      <c r="W564" s="40" t="str">
        <f t="shared" si="34"/>
        <v/>
      </c>
      <c r="X564" s="41" t="str">
        <f t="shared" si="35"/>
        <v/>
      </c>
      <c r="Y564" s="42"/>
      <c r="Z564" s="42"/>
      <c r="AA564" s="42"/>
      <c r="AB564" s="42"/>
      <c r="AC564" s="42"/>
      <c r="AD564" s="43"/>
    </row>
    <row r="565" spans="2:30" ht="21.95" customHeight="1">
      <c r="B565" s="90"/>
      <c r="C565" s="79"/>
      <c r="D565" s="79"/>
      <c r="E565" s="36"/>
      <c r="F565" s="92"/>
      <c r="G565" s="84"/>
      <c r="H565" s="92"/>
      <c r="I565" s="84"/>
      <c r="J565" s="79"/>
      <c r="K565" s="84"/>
      <c r="L565" s="79"/>
      <c r="M565" s="79"/>
      <c r="N565" s="79"/>
      <c r="O565" s="84"/>
      <c r="P565" s="87"/>
      <c r="Q565" s="65" t="s">
        <v>615</v>
      </c>
      <c r="R565" s="62"/>
      <c r="S565" s="37"/>
      <c r="T565" s="44" t="str">
        <f t="shared" si="36"/>
        <v/>
      </c>
      <c r="U565" s="37"/>
      <c r="V565" s="39" t="str">
        <f t="shared" si="33"/>
        <v/>
      </c>
      <c r="W565" s="40" t="str">
        <f t="shared" si="34"/>
        <v/>
      </c>
      <c r="X565" s="41" t="str">
        <f t="shared" si="35"/>
        <v/>
      </c>
      <c r="Y565" s="42"/>
      <c r="Z565" s="42"/>
      <c r="AA565" s="42"/>
      <c r="AB565" s="42"/>
      <c r="AC565" s="42"/>
      <c r="AD565" s="43"/>
    </row>
    <row r="566" spans="2:30" ht="21.95" customHeight="1">
      <c r="B566" s="89" t="s">
        <v>898</v>
      </c>
      <c r="C566" s="77" t="str">
        <f>IF(F566="Sea level rise and storm surge","SL",IF(F566="Increased flooding","FL",IF(F566="Increased rainfall variability","RV",IF(F566="Increased average temperature","AT",IF(F566="Increase in hot days","HD",IF(F566="Increased fire risk","FR",IF(F566="Increased atmospheric CO2","AC","")))))))</f>
        <v/>
      </c>
      <c r="D566" s="77">
        <v>113</v>
      </c>
      <c r="E566" s="36"/>
      <c r="F566" s="94"/>
      <c r="G566" s="95"/>
      <c r="H566" s="94"/>
      <c r="I566" s="95"/>
      <c r="J566" s="77" t="str">
        <f>IF(I566="Almost Certain",5,IF(I566="likely",4,IF(I566="Possible",3,IF(I566="Unlikely",2,IF(I566="rare",1,"")))))</f>
        <v/>
      </c>
      <c r="K566" s="95"/>
      <c r="L566" s="77" t="str">
        <f>IF(K566="Catastrophic",5,IF(K566="Major",4,IF(K566="Moderate",3,IF(K566="Minor",2,IF(K566="Insignificant",1,"")))))</f>
        <v/>
      </c>
      <c r="M566" s="77" t="str">
        <f>IF(L566="","",L566+J566)</f>
        <v/>
      </c>
      <c r="N566" s="77" t="str">
        <f>IF(M566="","",IF(M566&lt;5,"Low",IF(AND(M566&gt;4,M566&lt;7),"Moderate",IF(M566=7,"High",IF(M566&gt;7,"Extreme",)))))</f>
        <v/>
      </c>
      <c r="O566" s="83"/>
      <c r="P566" s="88"/>
      <c r="Q566" s="65" t="s">
        <v>616</v>
      </c>
      <c r="R566" s="62"/>
      <c r="S566" s="37"/>
      <c r="T566" s="44" t="str">
        <f t="shared" si="36"/>
        <v/>
      </c>
      <c r="U566" s="37"/>
      <c r="V566" s="39" t="str">
        <f t="shared" si="33"/>
        <v/>
      </c>
      <c r="W566" s="40" t="str">
        <f t="shared" si="34"/>
        <v/>
      </c>
      <c r="X566" s="41" t="str">
        <f t="shared" si="35"/>
        <v/>
      </c>
      <c r="Y566" s="42"/>
      <c r="Z566" s="42"/>
      <c r="AA566" s="42"/>
      <c r="AB566" s="42"/>
      <c r="AC566" s="42"/>
      <c r="AD566" s="43"/>
    </row>
    <row r="567" spans="2:30" ht="21.95" customHeight="1">
      <c r="B567" s="89"/>
      <c r="C567" s="78"/>
      <c r="D567" s="78"/>
      <c r="E567" s="36"/>
      <c r="F567" s="91"/>
      <c r="G567" s="83"/>
      <c r="H567" s="91"/>
      <c r="I567" s="83"/>
      <c r="J567" s="78"/>
      <c r="K567" s="83"/>
      <c r="L567" s="78"/>
      <c r="M567" s="78"/>
      <c r="N567" s="78"/>
      <c r="O567" s="83"/>
      <c r="P567" s="86"/>
      <c r="Q567" s="65" t="s">
        <v>617</v>
      </c>
      <c r="R567" s="62"/>
      <c r="S567" s="37"/>
      <c r="T567" s="44" t="str">
        <f t="shared" si="36"/>
        <v/>
      </c>
      <c r="U567" s="37"/>
      <c r="V567" s="39" t="str">
        <f t="shared" si="33"/>
        <v/>
      </c>
      <c r="W567" s="40" t="str">
        <f t="shared" si="34"/>
        <v/>
      </c>
      <c r="X567" s="41" t="str">
        <f t="shared" si="35"/>
        <v/>
      </c>
      <c r="Y567" s="42"/>
      <c r="Z567" s="42"/>
      <c r="AA567" s="42"/>
      <c r="AB567" s="42"/>
      <c r="AC567" s="42"/>
      <c r="AD567" s="43"/>
    </row>
    <row r="568" spans="2:30" ht="21.95" customHeight="1">
      <c r="B568" s="89"/>
      <c r="C568" s="78"/>
      <c r="D568" s="78"/>
      <c r="E568" s="36"/>
      <c r="F568" s="91"/>
      <c r="G568" s="83"/>
      <c r="H568" s="91"/>
      <c r="I568" s="83"/>
      <c r="J568" s="78"/>
      <c r="K568" s="83"/>
      <c r="L568" s="78"/>
      <c r="M568" s="78"/>
      <c r="N568" s="78"/>
      <c r="O568" s="83"/>
      <c r="P568" s="86"/>
      <c r="Q568" s="65" t="s">
        <v>618</v>
      </c>
      <c r="R568" s="62"/>
      <c r="S568" s="37"/>
      <c r="T568" s="44" t="str">
        <f t="shared" si="36"/>
        <v/>
      </c>
      <c r="U568" s="37"/>
      <c r="V568" s="39" t="str">
        <f t="shared" si="33"/>
        <v/>
      </c>
      <c r="W568" s="40" t="str">
        <f t="shared" si="34"/>
        <v/>
      </c>
      <c r="X568" s="41" t="str">
        <f t="shared" si="35"/>
        <v/>
      </c>
      <c r="Y568" s="42"/>
      <c r="Z568" s="42"/>
      <c r="AA568" s="42"/>
      <c r="AB568" s="42"/>
      <c r="AC568" s="42"/>
      <c r="AD568" s="43"/>
    </row>
    <row r="569" spans="2:30" ht="21.95" customHeight="1">
      <c r="B569" s="89"/>
      <c r="C569" s="78"/>
      <c r="D569" s="78"/>
      <c r="E569" s="36"/>
      <c r="F569" s="91"/>
      <c r="G569" s="83"/>
      <c r="H569" s="91"/>
      <c r="I569" s="83"/>
      <c r="J569" s="78"/>
      <c r="K569" s="83"/>
      <c r="L569" s="78"/>
      <c r="M569" s="78"/>
      <c r="N569" s="78"/>
      <c r="O569" s="83"/>
      <c r="P569" s="86"/>
      <c r="Q569" s="65" t="s">
        <v>619</v>
      </c>
      <c r="R569" s="62"/>
      <c r="S569" s="37"/>
      <c r="T569" s="44" t="str">
        <f t="shared" si="36"/>
        <v/>
      </c>
      <c r="U569" s="37"/>
      <c r="V569" s="39" t="str">
        <f t="shared" si="33"/>
        <v/>
      </c>
      <c r="W569" s="40" t="str">
        <f t="shared" si="34"/>
        <v/>
      </c>
      <c r="X569" s="41" t="str">
        <f t="shared" si="35"/>
        <v/>
      </c>
      <c r="Y569" s="42"/>
      <c r="Z569" s="42"/>
      <c r="AA569" s="42"/>
      <c r="AB569" s="42"/>
      <c r="AC569" s="42"/>
      <c r="AD569" s="43"/>
    </row>
    <row r="570" spans="2:30" ht="21.95" customHeight="1">
      <c r="B570" s="90"/>
      <c r="C570" s="79"/>
      <c r="D570" s="79"/>
      <c r="E570" s="36"/>
      <c r="F570" s="92"/>
      <c r="G570" s="84"/>
      <c r="H570" s="92"/>
      <c r="I570" s="84"/>
      <c r="J570" s="79"/>
      <c r="K570" s="84"/>
      <c r="L570" s="79"/>
      <c r="M570" s="79"/>
      <c r="N570" s="79"/>
      <c r="O570" s="84"/>
      <c r="P570" s="87"/>
      <c r="Q570" s="65" t="s">
        <v>620</v>
      </c>
      <c r="R570" s="62"/>
      <c r="S570" s="37"/>
      <c r="T570" s="37" t="str">
        <f t="shared" si="36"/>
        <v/>
      </c>
      <c r="U570" s="37"/>
      <c r="V570" s="37" t="str">
        <f t="shared" si="33"/>
        <v/>
      </c>
      <c r="W570" s="37" t="str">
        <f t="shared" si="34"/>
        <v/>
      </c>
      <c r="X570" s="37" t="str">
        <f t="shared" si="35"/>
        <v/>
      </c>
      <c r="Y570" s="57"/>
      <c r="Z570" s="57"/>
      <c r="AA570" s="57"/>
      <c r="AB570" s="42"/>
      <c r="AC570" s="42"/>
      <c r="AD570" s="43"/>
    </row>
    <row r="571" spans="2:30" ht="21.95" customHeight="1">
      <c r="B571" s="89" t="s">
        <v>899</v>
      </c>
      <c r="C571" s="77" t="str">
        <f>IF(F571="Sea level rise and storm surge","SL",IF(F571="Increased flooding","FL",IF(F571="Increased rainfall variability","RV",IF(F571="Increased average temperature","AT",IF(F571="Increase in hot days","HD",IF(F571="Increased fire risk","FR",IF(F571="Increased atmospheric CO2","AC","")))))))</f>
        <v/>
      </c>
      <c r="D571" s="77">
        <v>114</v>
      </c>
      <c r="E571" s="36"/>
      <c r="F571" s="94"/>
      <c r="G571" s="95"/>
      <c r="H571" s="94"/>
      <c r="I571" s="95"/>
      <c r="J571" s="77" t="str">
        <f>IF(I571="Almost Certain",5,IF(I571="likely",4,IF(I571="Possible",3,IF(I571="Unlikely",2,IF(I571="rare",1,"")))))</f>
        <v/>
      </c>
      <c r="K571" s="95"/>
      <c r="L571" s="77" t="str">
        <f>IF(K571="Catastrophic",5,IF(K571="Major",4,IF(K571="Moderate",3,IF(K571="Minor",2,IF(K571="Insignificant",1,"")))))</f>
        <v/>
      </c>
      <c r="M571" s="77" t="str">
        <f>IF(L571="","",L571+J571)</f>
        <v/>
      </c>
      <c r="N571" s="77" t="str">
        <f>IF(M571="","",IF(M571&lt;5,"Low",IF(AND(M571&gt;4,M571&lt;7),"Moderate",IF(M571=7,"High",IF(M571&gt;7,"Extreme",)))))</f>
        <v/>
      </c>
      <c r="O571" s="83"/>
      <c r="P571" s="88"/>
      <c r="Q571" s="65" t="s">
        <v>621</v>
      </c>
      <c r="R571" s="62"/>
      <c r="S571" s="37"/>
      <c r="T571" s="44" t="str">
        <f t="shared" si="36"/>
        <v/>
      </c>
      <c r="U571" s="37"/>
      <c r="V571" s="39" t="str">
        <f t="shared" si="33"/>
        <v/>
      </c>
      <c r="W571" s="40" t="str">
        <f t="shared" si="34"/>
        <v/>
      </c>
      <c r="X571" s="41" t="str">
        <f t="shared" si="35"/>
        <v/>
      </c>
      <c r="Y571" s="42"/>
      <c r="Z571" s="42"/>
      <c r="AA571" s="42"/>
      <c r="AB571" s="42"/>
      <c r="AC571" s="42"/>
      <c r="AD571" s="43"/>
    </row>
    <row r="572" spans="2:30" ht="21.95" customHeight="1">
      <c r="B572" s="89"/>
      <c r="C572" s="78"/>
      <c r="D572" s="78"/>
      <c r="E572" s="36"/>
      <c r="F572" s="91"/>
      <c r="G572" s="83"/>
      <c r="H572" s="91"/>
      <c r="I572" s="83"/>
      <c r="J572" s="78"/>
      <c r="K572" s="83"/>
      <c r="L572" s="78"/>
      <c r="M572" s="78"/>
      <c r="N572" s="78"/>
      <c r="O572" s="83"/>
      <c r="P572" s="86"/>
      <c r="Q572" s="65" t="s">
        <v>622</v>
      </c>
      <c r="R572" s="62"/>
      <c r="S572" s="37"/>
      <c r="T572" s="44" t="str">
        <f t="shared" si="36"/>
        <v/>
      </c>
      <c r="U572" s="37"/>
      <c r="V572" s="39" t="str">
        <f t="shared" si="33"/>
        <v/>
      </c>
      <c r="W572" s="40" t="str">
        <f t="shared" si="34"/>
        <v/>
      </c>
      <c r="X572" s="41" t="str">
        <f t="shared" si="35"/>
        <v/>
      </c>
      <c r="Y572" s="42"/>
      <c r="Z572" s="42"/>
      <c r="AA572" s="42"/>
      <c r="AB572" s="42"/>
      <c r="AC572" s="42"/>
      <c r="AD572" s="43"/>
    </row>
    <row r="573" spans="2:30" ht="21.95" customHeight="1">
      <c r="B573" s="89"/>
      <c r="C573" s="78"/>
      <c r="D573" s="78"/>
      <c r="E573" s="36"/>
      <c r="F573" s="91"/>
      <c r="G573" s="83"/>
      <c r="H573" s="91"/>
      <c r="I573" s="83"/>
      <c r="J573" s="78"/>
      <c r="K573" s="83"/>
      <c r="L573" s="78"/>
      <c r="M573" s="78"/>
      <c r="N573" s="78"/>
      <c r="O573" s="83"/>
      <c r="P573" s="86"/>
      <c r="Q573" s="65" t="s">
        <v>623</v>
      </c>
      <c r="R573" s="62"/>
      <c r="S573" s="37"/>
      <c r="T573" s="44" t="str">
        <f t="shared" si="36"/>
        <v/>
      </c>
      <c r="U573" s="37"/>
      <c r="V573" s="39" t="str">
        <f t="shared" si="33"/>
        <v/>
      </c>
      <c r="W573" s="40" t="str">
        <f t="shared" si="34"/>
        <v/>
      </c>
      <c r="X573" s="41" t="str">
        <f t="shared" si="35"/>
        <v/>
      </c>
      <c r="Y573" s="42"/>
      <c r="Z573" s="42"/>
      <c r="AA573" s="42"/>
      <c r="AB573" s="42"/>
      <c r="AC573" s="42"/>
      <c r="AD573" s="43"/>
    </row>
    <row r="574" spans="2:30" ht="21.95" customHeight="1">
      <c r="B574" s="89"/>
      <c r="C574" s="78"/>
      <c r="D574" s="78"/>
      <c r="E574" s="36"/>
      <c r="F574" s="91"/>
      <c r="G574" s="83"/>
      <c r="H574" s="91"/>
      <c r="I574" s="83"/>
      <c r="J574" s="78"/>
      <c r="K574" s="83"/>
      <c r="L574" s="78"/>
      <c r="M574" s="78"/>
      <c r="N574" s="78"/>
      <c r="O574" s="83"/>
      <c r="P574" s="86"/>
      <c r="Q574" s="65" t="s">
        <v>624</v>
      </c>
      <c r="R574" s="62"/>
      <c r="S574" s="37"/>
      <c r="T574" s="44" t="str">
        <f t="shared" si="36"/>
        <v/>
      </c>
      <c r="U574" s="37"/>
      <c r="V574" s="39" t="str">
        <f t="shared" si="33"/>
        <v/>
      </c>
      <c r="W574" s="40" t="str">
        <f t="shared" si="34"/>
        <v/>
      </c>
      <c r="X574" s="41" t="str">
        <f t="shared" si="35"/>
        <v/>
      </c>
      <c r="Y574" s="42"/>
      <c r="Z574" s="42"/>
      <c r="AA574" s="42"/>
      <c r="AB574" s="42"/>
      <c r="AC574" s="42"/>
      <c r="AD574" s="43"/>
    </row>
    <row r="575" spans="2:30" ht="21.95" customHeight="1">
      <c r="B575" s="90"/>
      <c r="C575" s="79"/>
      <c r="D575" s="79"/>
      <c r="E575" s="36"/>
      <c r="F575" s="92"/>
      <c r="G575" s="84"/>
      <c r="H575" s="92"/>
      <c r="I575" s="84"/>
      <c r="J575" s="79"/>
      <c r="K575" s="84"/>
      <c r="L575" s="79"/>
      <c r="M575" s="79"/>
      <c r="N575" s="79"/>
      <c r="O575" s="84"/>
      <c r="P575" s="87"/>
      <c r="Q575" s="65" t="s">
        <v>625</v>
      </c>
      <c r="R575" s="62"/>
      <c r="S575" s="37"/>
      <c r="T575" s="44" t="str">
        <f t="shared" si="36"/>
        <v/>
      </c>
      <c r="U575" s="37"/>
      <c r="V575" s="39" t="str">
        <f t="shared" si="33"/>
        <v/>
      </c>
      <c r="W575" s="40" t="str">
        <f t="shared" si="34"/>
        <v/>
      </c>
      <c r="X575" s="41" t="str">
        <f t="shared" si="35"/>
        <v/>
      </c>
      <c r="Y575" s="42"/>
      <c r="Z575" s="42"/>
      <c r="AA575" s="42"/>
      <c r="AB575" s="42"/>
      <c r="AC575" s="42"/>
      <c r="AD575" s="43"/>
    </row>
    <row r="576" spans="2:30" ht="21.95" customHeight="1">
      <c r="B576" s="89" t="s">
        <v>900</v>
      </c>
      <c r="C576" s="77" t="str">
        <f>IF(F576="Sea level rise and storm surge","SL",IF(F576="Increased flooding","FL",IF(F576="Increased rainfall variability","RV",IF(F576="Increased average temperature","AT",IF(F576="Increase in hot days","HD",IF(F576="Increased fire risk","FR",IF(F576="Increased atmospheric CO2","AC","")))))))</f>
        <v/>
      </c>
      <c r="D576" s="77">
        <v>115</v>
      </c>
      <c r="E576" s="36"/>
      <c r="F576" s="94"/>
      <c r="G576" s="95"/>
      <c r="H576" s="94"/>
      <c r="I576" s="95"/>
      <c r="J576" s="77" t="str">
        <f>IF(I576="Almost Certain",5,IF(I576="likely",4,IF(I576="Possible",3,IF(I576="Unlikely",2,IF(I576="rare",1,"")))))</f>
        <v/>
      </c>
      <c r="K576" s="95"/>
      <c r="L576" s="77" t="str">
        <f>IF(K576="Catastrophic",5,IF(K576="Major",4,IF(K576="Moderate",3,IF(K576="Minor",2,IF(K576="Insignificant",1,"")))))</f>
        <v/>
      </c>
      <c r="M576" s="77" t="str">
        <f>IF(L576="","",L576+J576)</f>
        <v/>
      </c>
      <c r="N576" s="77" t="str">
        <f>IF(M576="","",IF(M576&lt;5,"Low",IF(AND(M576&gt;4,M576&lt;7),"Moderate",IF(M576=7,"High",IF(M576&gt;7,"Extreme",)))))</f>
        <v/>
      </c>
      <c r="O576" s="83"/>
      <c r="P576" s="88"/>
      <c r="Q576" s="65" t="s">
        <v>626</v>
      </c>
      <c r="R576" s="62"/>
      <c r="S576" s="37"/>
      <c r="T576" s="44" t="str">
        <f t="shared" si="36"/>
        <v/>
      </c>
      <c r="U576" s="37"/>
      <c r="V576" s="39" t="str">
        <f t="shared" si="33"/>
        <v/>
      </c>
      <c r="W576" s="40" t="str">
        <f t="shared" si="34"/>
        <v/>
      </c>
      <c r="X576" s="41" t="str">
        <f t="shared" si="35"/>
        <v/>
      </c>
      <c r="Y576" s="42"/>
      <c r="Z576" s="42"/>
      <c r="AA576" s="42"/>
      <c r="AB576" s="42"/>
      <c r="AC576" s="42"/>
      <c r="AD576" s="43"/>
    </row>
    <row r="577" spans="2:30" ht="21.95" customHeight="1">
      <c r="B577" s="89"/>
      <c r="C577" s="78"/>
      <c r="D577" s="78"/>
      <c r="E577" s="36"/>
      <c r="F577" s="91"/>
      <c r="G577" s="83"/>
      <c r="H577" s="91"/>
      <c r="I577" s="83"/>
      <c r="J577" s="78"/>
      <c r="K577" s="83"/>
      <c r="L577" s="78"/>
      <c r="M577" s="78"/>
      <c r="N577" s="78"/>
      <c r="O577" s="83"/>
      <c r="P577" s="86"/>
      <c r="Q577" s="65" t="s">
        <v>627</v>
      </c>
      <c r="R577" s="62"/>
      <c r="S577" s="37"/>
      <c r="T577" s="44" t="str">
        <f t="shared" si="36"/>
        <v/>
      </c>
      <c r="U577" s="37"/>
      <c r="V577" s="39" t="str">
        <f t="shared" si="33"/>
        <v/>
      </c>
      <c r="W577" s="40" t="str">
        <f t="shared" si="34"/>
        <v/>
      </c>
      <c r="X577" s="41" t="str">
        <f t="shared" si="35"/>
        <v/>
      </c>
      <c r="Y577" s="42"/>
      <c r="Z577" s="42"/>
      <c r="AA577" s="42"/>
      <c r="AB577" s="42"/>
      <c r="AC577" s="42"/>
      <c r="AD577" s="43"/>
    </row>
    <row r="578" spans="2:30" ht="21.95" customHeight="1">
      <c r="B578" s="89"/>
      <c r="C578" s="78"/>
      <c r="D578" s="78"/>
      <c r="E578" s="36"/>
      <c r="F578" s="91"/>
      <c r="G578" s="83"/>
      <c r="H578" s="91"/>
      <c r="I578" s="83"/>
      <c r="J578" s="78"/>
      <c r="K578" s="83"/>
      <c r="L578" s="78"/>
      <c r="M578" s="78"/>
      <c r="N578" s="78"/>
      <c r="O578" s="83"/>
      <c r="P578" s="86"/>
      <c r="Q578" s="65" t="s">
        <v>628</v>
      </c>
      <c r="R578" s="62"/>
      <c r="S578" s="37"/>
      <c r="T578" s="44" t="str">
        <f t="shared" si="36"/>
        <v/>
      </c>
      <c r="U578" s="37"/>
      <c r="V578" s="39" t="str">
        <f t="shared" si="33"/>
        <v/>
      </c>
      <c r="W578" s="40" t="str">
        <f t="shared" si="34"/>
        <v/>
      </c>
      <c r="X578" s="41" t="str">
        <f t="shared" si="35"/>
        <v/>
      </c>
      <c r="Y578" s="42"/>
      <c r="Z578" s="42"/>
      <c r="AA578" s="42"/>
      <c r="AB578" s="42"/>
      <c r="AC578" s="42"/>
      <c r="AD578" s="43"/>
    </row>
    <row r="579" spans="2:30" ht="21.95" customHeight="1">
      <c r="B579" s="89"/>
      <c r="C579" s="78"/>
      <c r="D579" s="78"/>
      <c r="E579" s="36"/>
      <c r="F579" s="91"/>
      <c r="G579" s="83"/>
      <c r="H579" s="91"/>
      <c r="I579" s="83"/>
      <c r="J579" s="78"/>
      <c r="K579" s="83"/>
      <c r="L579" s="78"/>
      <c r="M579" s="78"/>
      <c r="N579" s="78"/>
      <c r="O579" s="83"/>
      <c r="P579" s="86"/>
      <c r="Q579" s="65" t="s">
        <v>629</v>
      </c>
      <c r="R579" s="62"/>
      <c r="S579" s="37"/>
      <c r="T579" s="44" t="str">
        <f t="shared" si="36"/>
        <v/>
      </c>
      <c r="U579" s="37"/>
      <c r="V579" s="39" t="str">
        <f t="shared" si="33"/>
        <v/>
      </c>
      <c r="W579" s="40" t="str">
        <f t="shared" si="34"/>
        <v/>
      </c>
      <c r="X579" s="41" t="str">
        <f t="shared" si="35"/>
        <v/>
      </c>
      <c r="Y579" s="42"/>
      <c r="Z579" s="42"/>
      <c r="AA579" s="42"/>
      <c r="AB579" s="42"/>
      <c r="AC579" s="42"/>
      <c r="AD579" s="43"/>
    </row>
    <row r="580" spans="2:30" ht="21.95" customHeight="1">
      <c r="B580" s="90"/>
      <c r="C580" s="79"/>
      <c r="D580" s="79"/>
      <c r="E580" s="36"/>
      <c r="F580" s="92"/>
      <c r="G580" s="84"/>
      <c r="H580" s="92"/>
      <c r="I580" s="84"/>
      <c r="J580" s="79"/>
      <c r="K580" s="84"/>
      <c r="L580" s="79"/>
      <c r="M580" s="79"/>
      <c r="N580" s="79"/>
      <c r="O580" s="84"/>
      <c r="P580" s="87"/>
      <c r="Q580" s="65" t="s">
        <v>630</v>
      </c>
      <c r="R580" s="62"/>
      <c r="S580" s="37"/>
      <c r="T580" s="37" t="str">
        <f t="shared" si="36"/>
        <v/>
      </c>
      <c r="U580" s="37"/>
      <c r="V580" s="37" t="str">
        <f t="shared" si="33"/>
        <v/>
      </c>
      <c r="W580" s="37" t="str">
        <f t="shared" si="34"/>
        <v/>
      </c>
      <c r="X580" s="37" t="str">
        <f t="shared" si="35"/>
        <v/>
      </c>
      <c r="Y580" s="57"/>
      <c r="Z580" s="57"/>
      <c r="AA580" s="57"/>
      <c r="AB580" s="42"/>
      <c r="AC580" s="42"/>
      <c r="AD580" s="43"/>
    </row>
    <row r="581" spans="2:30" ht="21.95" customHeight="1">
      <c r="B581" s="89" t="s">
        <v>901</v>
      </c>
      <c r="C581" s="77" t="str">
        <f>IF(F581="Sea level rise and storm surge","SL",IF(F581="Increased flooding","FL",IF(F581="Increased rainfall variability","RV",IF(F581="Increased average temperature","AT",IF(F581="Increase in hot days","HD",IF(F581="Increased fire risk","FR",IF(F581="Increased atmospheric CO2","AC","")))))))</f>
        <v/>
      </c>
      <c r="D581" s="77">
        <v>116</v>
      </c>
      <c r="E581" s="36"/>
      <c r="F581" s="94"/>
      <c r="G581" s="95"/>
      <c r="H581" s="94"/>
      <c r="I581" s="95"/>
      <c r="J581" s="77" t="str">
        <f>IF(I581="Almost Certain",5,IF(I581="likely",4,IF(I581="Possible",3,IF(I581="Unlikely",2,IF(I581="rare",1,"")))))</f>
        <v/>
      </c>
      <c r="K581" s="95"/>
      <c r="L581" s="77" t="str">
        <f>IF(K581="Catastrophic",5,IF(K581="Major",4,IF(K581="Moderate",3,IF(K581="Minor",2,IF(K581="Insignificant",1,"")))))</f>
        <v/>
      </c>
      <c r="M581" s="77" t="str">
        <f>IF(L581="","",L581+J581)</f>
        <v/>
      </c>
      <c r="N581" s="77" t="str">
        <f>IF(M581="","",IF(M581&lt;5,"Low",IF(AND(M581&gt;4,M581&lt;7),"Moderate",IF(M581=7,"High",IF(M581&gt;7,"Extreme",)))))</f>
        <v/>
      </c>
      <c r="O581" s="83"/>
      <c r="P581" s="88"/>
      <c r="Q581" s="65" t="s">
        <v>631</v>
      </c>
      <c r="R581" s="62"/>
      <c r="S581" s="37"/>
      <c r="T581" s="44" t="str">
        <f t="shared" si="36"/>
        <v/>
      </c>
      <c r="U581" s="37"/>
      <c r="V581" s="39" t="str">
        <f t="shared" si="33"/>
        <v/>
      </c>
      <c r="W581" s="40" t="str">
        <f t="shared" si="34"/>
        <v/>
      </c>
      <c r="X581" s="41" t="str">
        <f t="shared" si="35"/>
        <v/>
      </c>
      <c r="Y581" s="42"/>
      <c r="Z581" s="42"/>
      <c r="AA581" s="42"/>
      <c r="AB581" s="42"/>
      <c r="AC581" s="42"/>
      <c r="AD581" s="43"/>
    </row>
    <row r="582" spans="2:30" ht="21.95" customHeight="1">
      <c r="B582" s="89"/>
      <c r="C582" s="78"/>
      <c r="D582" s="78"/>
      <c r="E582" s="36"/>
      <c r="F582" s="91"/>
      <c r="G582" s="83"/>
      <c r="H582" s="91"/>
      <c r="I582" s="83"/>
      <c r="J582" s="78"/>
      <c r="K582" s="83"/>
      <c r="L582" s="78"/>
      <c r="M582" s="78"/>
      <c r="N582" s="78"/>
      <c r="O582" s="83"/>
      <c r="P582" s="86"/>
      <c r="Q582" s="65" t="s">
        <v>632</v>
      </c>
      <c r="R582" s="62"/>
      <c r="S582" s="37"/>
      <c r="T582" s="44" t="str">
        <f t="shared" si="36"/>
        <v/>
      </c>
      <c r="U582" s="37"/>
      <c r="V582" s="39" t="str">
        <f t="shared" si="33"/>
        <v/>
      </c>
      <c r="W582" s="40" t="str">
        <f t="shared" si="34"/>
        <v/>
      </c>
      <c r="X582" s="41" t="str">
        <f t="shared" si="35"/>
        <v/>
      </c>
      <c r="Y582" s="42"/>
      <c r="Z582" s="42"/>
      <c r="AA582" s="42"/>
      <c r="AB582" s="42"/>
      <c r="AC582" s="42"/>
      <c r="AD582" s="43"/>
    </row>
    <row r="583" spans="2:30" ht="21.95" customHeight="1">
      <c r="B583" s="89"/>
      <c r="C583" s="78"/>
      <c r="D583" s="78"/>
      <c r="E583" s="36"/>
      <c r="F583" s="91"/>
      <c r="G583" s="83"/>
      <c r="H583" s="91"/>
      <c r="I583" s="83"/>
      <c r="J583" s="78"/>
      <c r="K583" s="83"/>
      <c r="L583" s="78"/>
      <c r="M583" s="78"/>
      <c r="N583" s="78"/>
      <c r="O583" s="83"/>
      <c r="P583" s="86"/>
      <c r="Q583" s="65" t="s">
        <v>633</v>
      </c>
      <c r="R583" s="62"/>
      <c r="S583" s="37"/>
      <c r="T583" s="44" t="str">
        <f t="shared" si="36"/>
        <v/>
      </c>
      <c r="U583" s="37"/>
      <c r="V583" s="39" t="str">
        <f t="shared" si="33"/>
        <v/>
      </c>
      <c r="W583" s="40" t="str">
        <f t="shared" si="34"/>
        <v/>
      </c>
      <c r="X583" s="41" t="str">
        <f t="shared" si="35"/>
        <v/>
      </c>
      <c r="Y583" s="42"/>
      <c r="Z583" s="42"/>
      <c r="AA583" s="42"/>
      <c r="AB583" s="42"/>
      <c r="AC583" s="42"/>
      <c r="AD583" s="43"/>
    </row>
    <row r="584" spans="2:30" ht="21.95" customHeight="1">
      <c r="B584" s="89"/>
      <c r="C584" s="78"/>
      <c r="D584" s="78"/>
      <c r="E584" s="36"/>
      <c r="F584" s="91"/>
      <c r="G584" s="83"/>
      <c r="H584" s="91"/>
      <c r="I584" s="83"/>
      <c r="J584" s="78"/>
      <c r="K584" s="83"/>
      <c r="L584" s="78"/>
      <c r="M584" s="78"/>
      <c r="N584" s="78"/>
      <c r="O584" s="83"/>
      <c r="P584" s="86"/>
      <c r="Q584" s="65" t="s">
        <v>634</v>
      </c>
      <c r="R584" s="62"/>
      <c r="S584" s="37"/>
      <c r="T584" s="44" t="str">
        <f t="shared" si="36"/>
        <v/>
      </c>
      <c r="U584" s="37"/>
      <c r="V584" s="39" t="str">
        <f aca="true" t="shared" si="37" ref="V584:V647">IF(U584="Catastrophic",5,IF(U584="Major",4,IF(U584="Moderate",3,IF(U584="Minor",2,IF(U584="Insignificant",1,"")))))</f>
        <v/>
      </c>
      <c r="W584" s="40" t="str">
        <f aca="true" t="shared" si="38" ref="W584:W647">IF(V584="","",V584+T584)</f>
        <v/>
      </c>
      <c r="X584" s="41" t="str">
        <f aca="true" t="shared" si="39" ref="X584:X647">IF(W584="","",IF(W584&lt;5,"Low",IF(AND(W584&gt;4,W584&lt;7),"Moderate",IF(W584=7,"High",IF(W584&gt;7,"Extreme",)))))</f>
        <v/>
      </c>
      <c r="Y584" s="42"/>
      <c r="Z584" s="42"/>
      <c r="AA584" s="42"/>
      <c r="AB584" s="42"/>
      <c r="AC584" s="42"/>
      <c r="AD584" s="43"/>
    </row>
    <row r="585" spans="2:30" ht="21.95" customHeight="1">
      <c r="B585" s="90"/>
      <c r="C585" s="79"/>
      <c r="D585" s="79"/>
      <c r="E585" s="36"/>
      <c r="F585" s="92"/>
      <c r="G585" s="84"/>
      <c r="H585" s="92"/>
      <c r="I585" s="84"/>
      <c r="J585" s="79"/>
      <c r="K585" s="84"/>
      <c r="L585" s="79"/>
      <c r="M585" s="79"/>
      <c r="N585" s="79"/>
      <c r="O585" s="84"/>
      <c r="P585" s="87"/>
      <c r="Q585" s="65" t="s">
        <v>635</v>
      </c>
      <c r="R585" s="62"/>
      <c r="S585" s="37"/>
      <c r="T585" s="44" t="str">
        <f t="shared" si="36"/>
        <v/>
      </c>
      <c r="U585" s="37"/>
      <c r="V585" s="39" t="str">
        <f t="shared" si="37"/>
        <v/>
      </c>
      <c r="W585" s="40" t="str">
        <f t="shared" si="38"/>
        <v/>
      </c>
      <c r="X585" s="41" t="str">
        <f t="shared" si="39"/>
        <v/>
      </c>
      <c r="Y585" s="42"/>
      <c r="Z585" s="42"/>
      <c r="AA585" s="42"/>
      <c r="AB585" s="42"/>
      <c r="AC585" s="42"/>
      <c r="AD585" s="43"/>
    </row>
    <row r="586" spans="2:30" ht="21.95" customHeight="1">
      <c r="B586" s="89" t="s">
        <v>902</v>
      </c>
      <c r="C586" s="77" t="str">
        <f>IF(F586="Sea level rise and storm surge","SL",IF(F586="Increased flooding","FL",IF(F586="Increased rainfall variability","RV",IF(F586="Increased average temperature","AT",IF(F586="Increase in hot days","HD",IF(F586="Increased fire risk","FR",IF(F586="Increased atmospheric CO2","AC","")))))))</f>
        <v/>
      </c>
      <c r="D586" s="77">
        <v>117</v>
      </c>
      <c r="E586" s="36"/>
      <c r="F586" s="94"/>
      <c r="G586" s="95"/>
      <c r="H586" s="94"/>
      <c r="I586" s="95"/>
      <c r="J586" s="77" t="str">
        <f>IF(I586="Almost Certain",5,IF(I586="likely",4,IF(I586="Possible",3,IF(I586="Unlikely",2,IF(I586="rare",1,"")))))</f>
        <v/>
      </c>
      <c r="K586" s="95"/>
      <c r="L586" s="77" t="str">
        <f>IF(K586="Catastrophic",5,IF(K586="Major",4,IF(K586="Moderate",3,IF(K586="Minor",2,IF(K586="Insignificant",1,"")))))</f>
        <v/>
      </c>
      <c r="M586" s="77" t="str">
        <f>IF(L586="","",L586+J586)</f>
        <v/>
      </c>
      <c r="N586" s="77" t="str">
        <f>IF(M586="","",IF(M586&lt;5,"Low",IF(AND(M586&gt;4,M586&lt;7),"Moderate",IF(M586=7,"High",IF(M586&gt;7,"Extreme",)))))</f>
        <v/>
      </c>
      <c r="O586" s="83"/>
      <c r="P586" s="88"/>
      <c r="Q586" s="65" t="s">
        <v>636</v>
      </c>
      <c r="R586" s="62"/>
      <c r="S586" s="37"/>
      <c r="T586" s="44" t="str">
        <f t="shared" si="36"/>
        <v/>
      </c>
      <c r="U586" s="37"/>
      <c r="V586" s="39" t="str">
        <f t="shared" si="37"/>
        <v/>
      </c>
      <c r="W586" s="40" t="str">
        <f t="shared" si="38"/>
        <v/>
      </c>
      <c r="X586" s="41" t="str">
        <f t="shared" si="39"/>
        <v/>
      </c>
      <c r="Y586" s="42"/>
      <c r="Z586" s="42"/>
      <c r="AA586" s="42"/>
      <c r="AB586" s="42"/>
      <c r="AC586" s="42"/>
      <c r="AD586" s="43"/>
    </row>
    <row r="587" spans="2:30" ht="21.95" customHeight="1">
      <c r="B587" s="89"/>
      <c r="C587" s="78"/>
      <c r="D587" s="78"/>
      <c r="E587" s="36"/>
      <c r="F587" s="91"/>
      <c r="G587" s="83"/>
      <c r="H587" s="91"/>
      <c r="I587" s="83"/>
      <c r="J587" s="78"/>
      <c r="K587" s="83"/>
      <c r="L587" s="78"/>
      <c r="M587" s="78"/>
      <c r="N587" s="78"/>
      <c r="O587" s="83"/>
      <c r="P587" s="86"/>
      <c r="Q587" s="65" t="s">
        <v>637</v>
      </c>
      <c r="R587" s="62"/>
      <c r="S587" s="37"/>
      <c r="T587" s="44" t="str">
        <f t="shared" si="36"/>
        <v/>
      </c>
      <c r="U587" s="37"/>
      <c r="V587" s="39" t="str">
        <f t="shared" si="37"/>
        <v/>
      </c>
      <c r="W587" s="40" t="str">
        <f t="shared" si="38"/>
        <v/>
      </c>
      <c r="X587" s="41" t="str">
        <f t="shared" si="39"/>
        <v/>
      </c>
      <c r="Y587" s="42"/>
      <c r="Z587" s="42"/>
      <c r="AA587" s="42"/>
      <c r="AB587" s="42"/>
      <c r="AC587" s="42"/>
      <c r="AD587" s="43"/>
    </row>
    <row r="588" spans="2:30" ht="21.95" customHeight="1">
      <c r="B588" s="89"/>
      <c r="C588" s="78"/>
      <c r="D588" s="78"/>
      <c r="E588" s="36"/>
      <c r="F588" s="91"/>
      <c r="G588" s="83"/>
      <c r="H588" s="91"/>
      <c r="I588" s="83"/>
      <c r="J588" s="78"/>
      <c r="K588" s="83"/>
      <c r="L588" s="78"/>
      <c r="M588" s="78"/>
      <c r="N588" s="78"/>
      <c r="O588" s="83"/>
      <c r="P588" s="86"/>
      <c r="Q588" s="65" t="s">
        <v>638</v>
      </c>
      <c r="R588" s="62"/>
      <c r="S588" s="37"/>
      <c r="T588" s="44" t="str">
        <f t="shared" si="36"/>
        <v/>
      </c>
      <c r="U588" s="37"/>
      <c r="V588" s="39" t="str">
        <f t="shared" si="37"/>
        <v/>
      </c>
      <c r="W588" s="40" t="str">
        <f t="shared" si="38"/>
        <v/>
      </c>
      <c r="X588" s="41" t="str">
        <f t="shared" si="39"/>
        <v/>
      </c>
      <c r="Y588" s="42"/>
      <c r="Z588" s="42"/>
      <c r="AA588" s="42"/>
      <c r="AB588" s="42"/>
      <c r="AC588" s="42"/>
      <c r="AD588" s="43"/>
    </row>
    <row r="589" spans="2:30" ht="21.95" customHeight="1">
      <c r="B589" s="89"/>
      <c r="C589" s="78"/>
      <c r="D589" s="78"/>
      <c r="E589" s="36"/>
      <c r="F589" s="91"/>
      <c r="G589" s="83"/>
      <c r="H589" s="91"/>
      <c r="I589" s="83"/>
      <c r="J589" s="78"/>
      <c r="K589" s="83"/>
      <c r="L589" s="78"/>
      <c r="M589" s="78"/>
      <c r="N589" s="78"/>
      <c r="O589" s="83"/>
      <c r="P589" s="86"/>
      <c r="Q589" s="65" t="s">
        <v>639</v>
      </c>
      <c r="R589" s="62"/>
      <c r="S589" s="37"/>
      <c r="T589" s="44" t="str">
        <f t="shared" si="36"/>
        <v/>
      </c>
      <c r="U589" s="37"/>
      <c r="V589" s="39" t="str">
        <f t="shared" si="37"/>
        <v/>
      </c>
      <c r="W589" s="40" t="str">
        <f t="shared" si="38"/>
        <v/>
      </c>
      <c r="X589" s="41" t="str">
        <f t="shared" si="39"/>
        <v/>
      </c>
      <c r="Y589" s="42"/>
      <c r="Z589" s="42"/>
      <c r="AA589" s="42"/>
      <c r="AB589" s="42"/>
      <c r="AC589" s="42"/>
      <c r="AD589" s="43"/>
    </row>
    <row r="590" spans="2:30" ht="21.95" customHeight="1">
      <c r="B590" s="90"/>
      <c r="C590" s="79"/>
      <c r="D590" s="79"/>
      <c r="E590" s="36"/>
      <c r="F590" s="92"/>
      <c r="G590" s="84"/>
      <c r="H590" s="92"/>
      <c r="I590" s="84"/>
      <c r="J590" s="79"/>
      <c r="K590" s="84"/>
      <c r="L590" s="79"/>
      <c r="M590" s="79"/>
      <c r="N590" s="79"/>
      <c r="O590" s="84"/>
      <c r="P590" s="87"/>
      <c r="Q590" s="65" t="s">
        <v>640</v>
      </c>
      <c r="R590" s="62"/>
      <c r="S590" s="37"/>
      <c r="T590" s="37" t="str">
        <f t="shared" si="36"/>
        <v/>
      </c>
      <c r="U590" s="37"/>
      <c r="V590" s="37" t="str">
        <f t="shared" si="37"/>
        <v/>
      </c>
      <c r="W590" s="37" t="str">
        <f t="shared" si="38"/>
        <v/>
      </c>
      <c r="X590" s="37" t="str">
        <f t="shared" si="39"/>
        <v/>
      </c>
      <c r="Y590" s="57"/>
      <c r="Z590" s="57"/>
      <c r="AA590" s="57"/>
      <c r="AB590" s="42"/>
      <c r="AC590" s="42"/>
      <c r="AD590" s="43"/>
    </row>
    <row r="591" spans="2:30" ht="21.95" customHeight="1">
      <c r="B591" s="89" t="s">
        <v>903</v>
      </c>
      <c r="C591" s="77" t="str">
        <f>IF(F591="Sea level rise and storm surge","SL",IF(F591="Increased flooding","FL",IF(F591="Increased rainfall variability","RV",IF(F591="Increased average temperature","AT",IF(F591="Increase in hot days","HD",IF(F591="Increased fire risk","FR",IF(F591="Increased atmospheric CO2","AC","")))))))</f>
        <v/>
      </c>
      <c r="D591" s="77">
        <v>118</v>
      </c>
      <c r="E591" s="36"/>
      <c r="F591" s="94"/>
      <c r="G591" s="95"/>
      <c r="H591" s="94"/>
      <c r="I591" s="95"/>
      <c r="J591" s="77" t="str">
        <f>IF(I591="Almost Certain",5,IF(I591="likely",4,IF(I591="Possible",3,IF(I591="Unlikely",2,IF(I591="rare",1,"")))))</f>
        <v/>
      </c>
      <c r="K591" s="95"/>
      <c r="L591" s="77" t="str">
        <f>IF(K591="Catastrophic",5,IF(K591="Major",4,IF(K591="Moderate",3,IF(K591="Minor",2,IF(K591="Insignificant",1,"")))))</f>
        <v/>
      </c>
      <c r="M591" s="77" t="str">
        <f>IF(L591="","",L591+J591)</f>
        <v/>
      </c>
      <c r="N591" s="77" t="str">
        <f>IF(M591="","",IF(M591&lt;5,"Low",IF(AND(M591&gt;4,M591&lt;7),"Moderate",IF(M591=7,"High",IF(M591&gt;7,"Extreme",)))))</f>
        <v/>
      </c>
      <c r="O591" s="83"/>
      <c r="P591" s="88"/>
      <c r="Q591" s="65" t="s">
        <v>641</v>
      </c>
      <c r="R591" s="62"/>
      <c r="S591" s="37"/>
      <c r="T591" s="44" t="str">
        <f t="shared" si="36"/>
        <v/>
      </c>
      <c r="U591" s="37"/>
      <c r="V591" s="39" t="str">
        <f t="shared" si="37"/>
        <v/>
      </c>
      <c r="W591" s="40" t="str">
        <f t="shared" si="38"/>
        <v/>
      </c>
      <c r="X591" s="41" t="str">
        <f t="shared" si="39"/>
        <v/>
      </c>
      <c r="Y591" s="42"/>
      <c r="Z591" s="42"/>
      <c r="AA591" s="42"/>
      <c r="AB591" s="42"/>
      <c r="AC591" s="42"/>
      <c r="AD591" s="43"/>
    </row>
    <row r="592" spans="2:30" ht="21.95" customHeight="1">
      <c r="B592" s="89"/>
      <c r="C592" s="78"/>
      <c r="D592" s="78"/>
      <c r="E592" s="36"/>
      <c r="F592" s="91"/>
      <c r="G592" s="83"/>
      <c r="H592" s="91"/>
      <c r="I592" s="83"/>
      <c r="J592" s="78"/>
      <c r="K592" s="83"/>
      <c r="L592" s="78"/>
      <c r="M592" s="78"/>
      <c r="N592" s="78"/>
      <c r="O592" s="83"/>
      <c r="P592" s="86"/>
      <c r="Q592" s="65" t="s">
        <v>642</v>
      </c>
      <c r="R592" s="62"/>
      <c r="S592" s="37"/>
      <c r="T592" s="44" t="str">
        <f t="shared" si="36"/>
        <v/>
      </c>
      <c r="U592" s="37"/>
      <c r="V592" s="39" t="str">
        <f t="shared" si="37"/>
        <v/>
      </c>
      <c r="W592" s="40" t="str">
        <f t="shared" si="38"/>
        <v/>
      </c>
      <c r="X592" s="41" t="str">
        <f t="shared" si="39"/>
        <v/>
      </c>
      <c r="Y592" s="42"/>
      <c r="Z592" s="42"/>
      <c r="AA592" s="42"/>
      <c r="AB592" s="42"/>
      <c r="AC592" s="42"/>
      <c r="AD592" s="43"/>
    </row>
    <row r="593" spans="2:30" ht="21.95" customHeight="1">
      <c r="B593" s="89"/>
      <c r="C593" s="78"/>
      <c r="D593" s="78"/>
      <c r="E593" s="36"/>
      <c r="F593" s="91"/>
      <c r="G593" s="83"/>
      <c r="H593" s="91"/>
      <c r="I593" s="83"/>
      <c r="J593" s="78"/>
      <c r="K593" s="83"/>
      <c r="L593" s="78"/>
      <c r="M593" s="78"/>
      <c r="N593" s="78"/>
      <c r="O593" s="83"/>
      <c r="P593" s="86"/>
      <c r="Q593" s="65" t="s">
        <v>643</v>
      </c>
      <c r="R593" s="62"/>
      <c r="S593" s="37"/>
      <c r="T593" s="44" t="str">
        <f t="shared" si="36"/>
        <v/>
      </c>
      <c r="U593" s="37"/>
      <c r="V593" s="39" t="str">
        <f t="shared" si="37"/>
        <v/>
      </c>
      <c r="W593" s="40" t="str">
        <f t="shared" si="38"/>
        <v/>
      </c>
      <c r="X593" s="41" t="str">
        <f t="shared" si="39"/>
        <v/>
      </c>
      <c r="Y593" s="42"/>
      <c r="Z593" s="42"/>
      <c r="AA593" s="42"/>
      <c r="AB593" s="42"/>
      <c r="AC593" s="42"/>
      <c r="AD593" s="43"/>
    </row>
    <row r="594" spans="2:30" ht="21.95" customHeight="1">
      <c r="B594" s="89"/>
      <c r="C594" s="78"/>
      <c r="D594" s="78"/>
      <c r="E594" s="36"/>
      <c r="F594" s="91"/>
      <c r="G594" s="83"/>
      <c r="H594" s="91"/>
      <c r="I594" s="83"/>
      <c r="J594" s="78"/>
      <c r="K594" s="83"/>
      <c r="L594" s="78"/>
      <c r="M594" s="78"/>
      <c r="N594" s="78"/>
      <c r="O594" s="83"/>
      <c r="P594" s="86"/>
      <c r="Q594" s="65" t="s">
        <v>644</v>
      </c>
      <c r="R594" s="62"/>
      <c r="S594" s="37"/>
      <c r="T594" s="44" t="str">
        <f t="shared" si="36"/>
        <v/>
      </c>
      <c r="U594" s="37"/>
      <c r="V594" s="39" t="str">
        <f t="shared" si="37"/>
        <v/>
      </c>
      <c r="W594" s="40" t="str">
        <f t="shared" si="38"/>
        <v/>
      </c>
      <c r="X594" s="41" t="str">
        <f t="shared" si="39"/>
        <v/>
      </c>
      <c r="Y594" s="42"/>
      <c r="Z594" s="42"/>
      <c r="AA594" s="42"/>
      <c r="AB594" s="42"/>
      <c r="AC594" s="42"/>
      <c r="AD594" s="43"/>
    </row>
    <row r="595" spans="2:30" ht="21.95" customHeight="1">
      <c r="B595" s="90"/>
      <c r="C595" s="79"/>
      <c r="D595" s="79"/>
      <c r="E595" s="36"/>
      <c r="F595" s="92"/>
      <c r="G595" s="84"/>
      <c r="H595" s="92"/>
      <c r="I595" s="84"/>
      <c r="J595" s="79"/>
      <c r="K595" s="84"/>
      <c r="L595" s="79"/>
      <c r="M595" s="79"/>
      <c r="N595" s="79"/>
      <c r="O595" s="84"/>
      <c r="P595" s="87"/>
      <c r="Q595" s="65" t="s">
        <v>645</v>
      </c>
      <c r="R595" s="62"/>
      <c r="S595" s="37"/>
      <c r="T595" s="44" t="str">
        <f t="shared" si="36"/>
        <v/>
      </c>
      <c r="U595" s="37"/>
      <c r="V595" s="39" t="str">
        <f t="shared" si="37"/>
        <v/>
      </c>
      <c r="W595" s="40" t="str">
        <f t="shared" si="38"/>
        <v/>
      </c>
      <c r="X595" s="41" t="str">
        <f t="shared" si="39"/>
        <v/>
      </c>
      <c r="Y595" s="42"/>
      <c r="Z595" s="42"/>
      <c r="AA595" s="42"/>
      <c r="AB595" s="42"/>
      <c r="AC595" s="42"/>
      <c r="AD595" s="43"/>
    </row>
    <row r="596" spans="2:30" ht="21.95" customHeight="1">
      <c r="B596" s="89" t="s">
        <v>904</v>
      </c>
      <c r="C596" s="77" t="str">
        <f>IF(F596="Sea level rise and storm surge","SL",IF(F596="Increased flooding","FL",IF(F596="Increased rainfall variability","RV",IF(F596="Increased average temperature","AT",IF(F596="Increase in hot days","HD",IF(F596="Increased fire risk","FR",IF(F596="Increased atmospheric CO2","AC","")))))))</f>
        <v/>
      </c>
      <c r="D596" s="77">
        <v>119</v>
      </c>
      <c r="E596" s="36"/>
      <c r="F596" s="94"/>
      <c r="G596" s="95"/>
      <c r="H596" s="94"/>
      <c r="I596" s="95"/>
      <c r="J596" s="77" t="str">
        <f>IF(I596="Almost Certain",5,IF(I596="likely",4,IF(I596="Possible",3,IF(I596="Unlikely",2,IF(I596="rare",1,"")))))</f>
        <v/>
      </c>
      <c r="K596" s="95"/>
      <c r="L596" s="77" t="str">
        <f>IF(K596="Catastrophic",5,IF(K596="Major",4,IF(K596="Moderate",3,IF(K596="Minor",2,IF(K596="Insignificant",1,"")))))</f>
        <v/>
      </c>
      <c r="M596" s="77" t="str">
        <f>IF(L596="","",L596+J596)</f>
        <v/>
      </c>
      <c r="N596" s="77" t="str">
        <f>IF(M596="","",IF(M596&lt;5,"Low",IF(AND(M596&gt;4,M596&lt;7),"Moderate",IF(M596=7,"High",IF(M596&gt;7,"Extreme",)))))</f>
        <v/>
      </c>
      <c r="O596" s="83"/>
      <c r="P596" s="88"/>
      <c r="Q596" s="65" t="s">
        <v>646</v>
      </c>
      <c r="R596" s="62"/>
      <c r="S596" s="37"/>
      <c r="T596" s="44" t="str">
        <f t="shared" si="36"/>
        <v/>
      </c>
      <c r="U596" s="37"/>
      <c r="V596" s="39" t="str">
        <f t="shared" si="37"/>
        <v/>
      </c>
      <c r="W596" s="40" t="str">
        <f t="shared" si="38"/>
        <v/>
      </c>
      <c r="X596" s="41" t="str">
        <f t="shared" si="39"/>
        <v/>
      </c>
      <c r="Y596" s="42"/>
      <c r="Z596" s="42"/>
      <c r="AA596" s="42"/>
      <c r="AB596" s="42"/>
      <c r="AC596" s="42"/>
      <c r="AD596" s="43"/>
    </row>
    <row r="597" spans="2:30" ht="21.95" customHeight="1">
      <c r="B597" s="89"/>
      <c r="C597" s="78"/>
      <c r="D597" s="78"/>
      <c r="E597" s="36"/>
      <c r="F597" s="91"/>
      <c r="G597" s="83"/>
      <c r="H597" s="91"/>
      <c r="I597" s="83"/>
      <c r="J597" s="78"/>
      <c r="K597" s="83"/>
      <c r="L597" s="78"/>
      <c r="M597" s="78"/>
      <c r="N597" s="78"/>
      <c r="O597" s="83"/>
      <c r="P597" s="86"/>
      <c r="Q597" s="65" t="s">
        <v>647</v>
      </c>
      <c r="R597" s="62"/>
      <c r="S597" s="37"/>
      <c r="T597" s="44" t="str">
        <f t="shared" si="36"/>
        <v/>
      </c>
      <c r="U597" s="37"/>
      <c r="V597" s="39" t="str">
        <f t="shared" si="37"/>
        <v/>
      </c>
      <c r="W597" s="40" t="str">
        <f t="shared" si="38"/>
        <v/>
      </c>
      <c r="X597" s="41" t="str">
        <f t="shared" si="39"/>
        <v/>
      </c>
      <c r="Y597" s="42"/>
      <c r="Z597" s="42"/>
      <c r="AA597" s="42"/>
      <c r="AB597" s="42"/>
      <c r="AC597" s="42"/>
      <c r="AD597" s="43"/>
    </row>
    <row r="598" spans="2:30" ht="21.95" customHeight="1">
      <c r="B598" s="89"/>
      <c r="C598" s="78"/>
      <c r="D598" s="78"/>
      <c r="E598" s="36"/>
      <c r="F598" s="91"/>
      <c r="G598" s="83"/>
      <c r="H598" s="91"/>
      <c r="I598" s="83"/>
      <c r="J598" s="78"/>
      <c r="K598" s="83"/>
      <c r="L598" s="78"/>
      <c r="M598" s="78"/>
      <c r="N598" s="78"/>
      <c r="O598" s="83"/>
      <c r="P598" s="86"/>
      <c r="Q598" s="65" t="s">
        <v>648</v>
      </c>
      <c r="R598" s="62"/>
      <c r="S598" s="37"/>
      <c r="T598" s="44" t="str">
        <f aca="true" t="shared" si="40" ref="T598:T661">IF(S598="Almost Certain",5,IF(S598="likely",4,IF(S598="Possible",3,IF(S598="Unlikely",2,IF(S598="rare",1,"")))))</f>
        <v/>
      </c>
      <c r="U598" s="37"/>
      <c r="V598" s="39" t="str">
        <f t="shared" si="37"/>
        <v/>
      </c>
      <c r="W598" s="40" t="str">
        <f t="shared" si="38"/>
        <v/>
      </c>
      <c r="X598" s="41" t="str">
        <f t="shared" si="39"/>
        <v/>
      </c>
      <c r="Y598" s="42"/>
      <c r="Z598" s="42"/>
      <c r="AA598" s="42"/>
      <c r="AB598" s="42"/>
      <c r="AC598" s="42"/>
      <c r="AD598" s="43"/>
    </row>
    <row r="599" spans="2:30" ht="21.95" customHeight="1">
      <c r="B599" s="89"/>
      <c r="C599" s="78"/>
      <c r="D599" s="78"/>
      <c r="E599" s="36"/>
      <c r="F599" s="91"/>
      <c r="G599" s="83"/>
      <c r="H599" s="91"/>
      <c r="I599" s="83"/>
      <c r="J599" s="78"/>
      <c r="K599" s="83"/>
      <c r="L599" s="78"/>
      <c r="M599" s="78"/>
      <c r="N599" s="78"/>
      <c r="O599" s="83"/>
      <c r="P599" s="86"/>
      <c r="Q599" s="65" t="s">
        <v>649</v>
      </c>
      <c r="R599" s="62"/>
      <c r="S599" s="37"/>
      <c r="T599" s="44" t="str">
        <f t="shared" si="40"/>
        <v/>
      </c>
      <c r="U599" s="37"/>
      <c r="V599" s="39" t="str">
        <f t="shared" si="37"/>
        <v/>
      </c>
      <c r="W599" s="40" t="str">
        <f t="shared" si="38"/>
        <v/>
      </c>
      <c r="X599" s="41" t="str">
        <f t="shared" si="39"/>
        <v/>
      </c>
      <c r="Y599" s="42"/>
      <c r="Z599" s="42"/>
      <c r="AA599" s="42"/>
      <c r="AB599" s="42"/>
      <c r="AC599" s="42"/>
      <c r="AD599" s="43"/>
    </row>
    <row r="600" spans="2:30" ht="21.95" customHeight="1">
      <c r="B600" s="90"/>
      <c r="C600" s="79"/>
      <c r="D600" s="79"/>
      <c r="E600" s="36"/>
      <c r="F600" s="92"/>
      <c r="G600" s="84"/>
      <c r="H600" s="92"/>
      <c r="I600" s="84"/>
      <c r="J600" s="79"/>
      <c r="K600" s="84"/>
      <c r="L600" s="79"/>
      <c r="M600" s="79"/>
      <c r="N600" s="79"/>
      <c r="O600" s="84"/>
      <c r="P600" s="87"/>
      <c r="Q600" s="65" t="s">
        <v>650</v>
      </c>
      <c r="R600" s="62"/>
      <c r="S600" s="37"/>
      <c r="T600" s="37" t="str">
        <f t="shared" si="40"/>
        <v/>
      </c>
      <c r="U600" s="37"/>
      <c r="V600" s="37" t="str">
        <f t="shared" si="37"/>
        <v/>
      </c>
      <c r="W600" s="37" t="str">
        <f t="shared" si="38"/>
        <v/>
      </c>
      <c r="X600" s="37" t="str">
        <f t="shared" si="39"/>
        <v/>
      </c>
      <c r="Y600" s="57"/>
      <c r="Z600" s="57"/>
      <c r="AA600" s="57"/>
      <c r="AB600" s="42"/>
      <c r="AC600" s="42"/>
      <c r="AD600" s="43"/>
    </row>
    <row r="601" spans="2:30" ht="21.95" customHeight="1">
      <c r="B601" s="89" t="s">
        <v>905</v>
      </c>
      <c r="C601" s="77" t="str">
        <f>IF(F601="Sea level rise and storm surge","SL",IF(F601="Increased flooding","FL",IF(F601="Increased rainfall variability","RV",IF(F601="Increased average temperature","AT",IF(F601="Increase in hot days","HD",IF(F601="Increased fire risk","FR",IF(F601="Increased atmospheric CO2","AC","")))))))</f>
        <v/>
      </c>
      <c r="D601" s="77">
        <v>120</v>
      </c>
      <c r="E601" s="36"/>
      <c r="F601" s="94"/>
      <c r="G601" s="95"/>
      <c r="H601" s="94"/>
      <c r="I601" s="95"/>
      <c r="J601" s="77" t="str">
        <f>IF(I601="Almost Certain",5,IF(I601="likely",4,IF(I601="Possible",3,IF(I601="Unlikely",2,IF(I601="rare",1,"")))))</f>
        <v/>
      </c>
      <c r="K601" s="95"/>
      <c r="L601" s="77" t="str">
        <f>IF(K601="Catastrophic",5,IF(K601="Major",4,IF(K601="Moderate",3,IF(K601="Minor",2,IF(K601="Insignificant",1,"")))))</f>
        <v/>
      </c>
      <c r="M601" s="77" t="str">
        <f>IF(L601="","",L601+J601)</f>
        <v/>
      </c>
      <c r="N601" s="77" t="str">
        <f>IF(M601="","",IF(M601&lt;5,"Low",IF(AND(M601&gt;4,M601&lt;7),"Moderate",IF(M601=7,"High",IF(M601&gt;7,"Extreme",)))))</f>
        <v/>
      </c>
      <c r="O601" s="83"/>
      <c r="P601" s="88"/>
      <c r="Q601" s="65" t="s">
        <v>651</v>
      </c>
      <c r="R601" s="62"/>
      <c r="S601" s="37"/>
      <c r="T601" s="44" t="str">
        <f t="shared" si="40"/>
        <v/>
      </c>
      <c r="U601" s="37"/>
      <c r="V601" s="39" t="str">
        <f t="shared" si="37"/>
        <v/>
      </c>
      <c r="W601" s="40" t="str">
        <f t="shared" si="38"/>
        <v/>
      </c>
      <c r="X601" s="41" t="str">
        <f t="shared" si="39"/>
        <v/>
      </c>
      <c r="Y601" s="42"/>
      <c r="Z601" s="42"/>
      <c r="AA601" s="42"/>
      <c r="AB601" s="42"/>
      <c r="AC601" s="42"/>
      <c r="AD601" s="43"/>
    </row>
    <row r="602" spans="2:30" ht="21.95" customHeight="1">
      <c r="B602" s="89"/>
      <c r="C602" s="78"/>
      <c r="D602" s="78"/>
      <c r="E602" s="36"/>
      <c r="F602" s="91"/>
      <c r="G602" s="83"/>
      <c r="H602" s="91"/>
      <c r="I602" s="83"/>
      <c r="J602" s="78"/>
      <c r="K602" s="83"/>
      <c r="L602" s="78"/>
      <c r="M602" s="78"/>
      <c r="N602" s="78"/>
      <c r="O602" s="83"/>
      <c r="P602" s="86"/>
      <c r="Q602" s="65" t="s">
        <v>652</v>
      </c>
      <c r="R602" s="62"/>
      <c r="S602" s="37"/>
      <c r="T602" s="44" t="str">
        <f t="shared" si="40"/>
        <v/>
      </c>
      <c r="U602" s="37"/>
      <c r="V602" s="39" t="str">
        <f t="shared" si="37"/>
        <v/>
      </c>
      <c r="W602" s="40" t="str">
        <f t="shared" si="38"/>
        <v/>
      </c>
      <c r="X602" s="41" t="str">
        <f t="shared" si="39"/>
        <v/>
      </c>
      <c r="Y602" s="42"/>
      <c r="Z602" s="42"/>
      <c r="AA602" s="42"/>
      <c r="AB602" s="42"/>
      <c r="AC602" s="42"/>
      <c r="AD602" s="43"/>
    </row>
    <row r="603" spans="2:30" ht="21.95" customHeight="1">
      <c r="B603" s="89"/>
      <c r="C603" s="78"/>
      <c r="D603" s="78"/>
      <c r="E603" s="36"/>
      <c r="F603" s="91"/>
      <c r="G603" s="83"/>
      <c r="H603" s="91"/>
      <c r="I603" s="83"/>
      <c r="J603" s="78"/>
      <c r="K603" s="83"/>
      <c r="L603" s="78"/>
      <c r="M603" s="78"/>
      <c r="N603" s="78"/>
      <c r="O603" s="83"/>
      <c r="P603" s="86"/>
      <c r="Q603" s="65" t="s">
        <v>653</v>
      </c>
      <c r="R603" s="62"/>
      <c r="S603" s="37"/>
      <c r="T603" s="44" t="str">
        <f t="shared" si="40"/>
        <v/>
      </c>
      <c r="U603" s="37"/>
      <c r="V603" s="39" t="str">
        <f t="shared" si="37"/>
        <v/>
      </c>
      <c r="W603" s="40" t="str">
        <f t="shared" si="38"/>
        <v/>
      </c>
      <c r="X603" s="41" t="str">
        <f t="shared" si="39"/>
        <v/>
      </c>
      <c r="Y603" s="42"/>
      <c r="Z603" s="42"/>
      <c r="AA603" s="42"/>
      <c r="AB603" s="42"/>
      <c r="AC603" s="42"/>
      <c r="AD603" s="43"/>
    </row>
    <row r="604" spans="2:30" ht="21.95" customHeight="1">
      <c r="B604" s="89"/>
      <c r="C604" s="78"/>
      <c r="D604" s="78"/>
      <c r="E604" s="36"/>
      <c r="F604" s="91"/>
      <c r="G604" s="83"/>
      <c r="H604" s="91"/>
      <c r="I604" s="83"/>
      <c r="J604" s="78"/>
      <c r="K604" s="83"/>
      <c r="L604" s="78"/>
      <c r="M604" s="78"/>
      <c r="N604" s="78"/>
      <c r="O604" s="83"/>
      <c r="P604" s="86"/>
      <c r="Q604" s="65" t="s">
        <v>654</v>
      </c>
      <c r="R604" s="62"/>
      <c r="S604" s="37"/>
      <c r="T604" s="44" t="str">
        <f t="shared" si="40"/>
        <v/>
      </c>
      <c r="U604" s="37"/>
      <c r="V604" s="39" t="str">
        <f t="shared" si="37"/>
        <v/>
      </c>
      <c r="W604" s="40" t="str">
        <f t="shared" si="38"/>
        <v/>
      </c>
      <c r="X604" s="41" t="str">
        <f t="shared" si="39"/>
        <v/>
      </c>
      <c r="Y604" s="42"/>
      <c r="Z604" s="42"/>
      <c r="AA604" s="42"/>
      <c r="AB604" s="42"/>
      <c r="AC604" s="42"/>
      <c r="AD604" s="43"/>
    </row>
    <row r="605" spans="2:30" ht="21.95" customHeight="1">
      <c r="B605" s="90"/>
      <c r="C605" s="79"/>
      <c r="D605" s="79"/>
      <c r="E605" s="36"/>
      <c r="F605" s="92"/>
      <c r="G605" s="84"/>
      <c r="H605" s="92"/>
      <c r="I605" s="84"/>
      <c r="J605" s="79"/>
      <c r="K605" s="84"/>
      <c r="L605" s="79"/>
      <c r="M605" s="79"/>
      <c r="N605" s="79"/>
      <c r="O605" s="84"/>
      <c r="P605" s="87"/>
      <c r="Q605" s="65" t="s">
        <v>655</v>
      </c>
      <c r="R605" s="62"/>
      <c r="S605" s="37"/>
      <c r="T605" s="44" t="str">
        <f t="shared" si="40"/>
        <v/>
      </c>
      <c r="U605" s="37"/>
      <c r="V605" s="39" t="str">
        <f t="shared" si="37"/>
        <v/>
      </c>
      <c r="W605" s="40" t="str">
        <f t="shared" si="38"/>
        <v/>
      </c>
      <c r="X605" s="41" t="str">
        <f t="shared" si="39"/>
        <v/>
      </c>
      <c r="Y605" s="42"/>
      <c r="Z605" s="42"/>
      <c r="AA605" s="42"/>
      <c r="AB605" s="42"/>
      <c r="AC605" s="42"/>
      <c r="AD605" s="43"/>
    </row>
    <row r="606" spans="2:30" ht="21.95" customHeight="1">
      <c r="B606" s="89" t="s">
        <v>906</v>
      </c>
      <c r="C606" s="77" t="str">
        <f>IF(F606="Sea level rise and storm surge","SL",IF(F606="Increased flooding","FL",IF(F606="Increased rainfall variability","RV",IF(F606="Increased average temperature","AT",IF(F606="Increase in hot days","HD",IF(F606="Increased fire risk","FR",IF(F606="Increased atmospheric CO2","AC","")))))))</f>
        <v/>
      </c>
      <c r="D606" s="77">
        <v>121</v>
      </c>
      <c r="E606" s="36"/>
      <c r="F606" s="94"/>
      <c r="G606" s="95"/>
      <c r="H606" s="94"/>
      <c r="I606" s="95"/>
      <c r="J606" s="77" t="str">
        <f>IF(I606="Almost Certain",5,IF(I606="likely",4,IF(I606="Possible",3,IF(I606="Unlikely",2,IF(I606="rare",1,"")))))</f>
        <v/>
      </c>
      <c r="K606" s="95"/>
      <c r="L606" s="77" t="str">
        <f>IF(K606="Catastrophic",5,IF(K606="Major",4,IF(K606="Moderate",3,IF(K606="Minor",2,IF(K606="Insignificant",1,"")))))</f>
        <v/>
      </c>
      <c r="M606" s="77" t="str">
        <f>IF(L606="","",L606+J606)</f>
        <v/>
      </c>
      <c r="N606" s="77" t="str">
        <f>IF(M606="","",IF(M606&lt;5,"Low",IF(AND(M606&gt;4,M606&lt;7),"Moderate",IF(M606=7,"High",IF(M606&gt;7,"Extreme",)))))</f>
        <v/>
      </c>
      <c r="O606" s="83"/>
      <c r="P606" s="88"/>
      <c r="Q606" s="65" t="s">
        <v>656</v>
      </c>
      <c r="R606" s="62"/>
      <c r="S606" s="37"/>
      <c r="T606" s="44" t="str">
        <f t="shared" si="40"/>
        <v/>
      </c>
      <c r="U606" s="37"/>
      <c r="V606" s="39" t="str">
        <f t="shared" si="37"/>
        <v/>
      </c>
      <c r="W606" s="40" t="str">
        <f t="shared" si="38"/>
        <v/>
      </c>
      <c r="X606" s="41" t="str">
        <f t="shared" si="39"/>
        <v/>
      </c>
      <c r="Y606" s="42"/>
      <c r="Z606" s="42"/>
      <c r="AA606" s="42"/>
      <c r="AB606" s="42"/>
      <c r="AC606" s="42"/>
      <c r="AD606" s="43"/>
    </row>
    <row r="607" spans="2:30" ht="21.95" customHeight="1">
      <c r="B607" s="89"/>
      <c r="C607" s="78"/>
      <c r="D607" s="78"/>
      <c r="E607" s="36"/>
      <c r="F607" s="91"/>
      <c r="G607" s="83"/>
      <c r="H607" s="91"/>
      <c r="I607" s="83"/>
      <c r="J607" s="78"/>
      <c r="K607" s="83"/>
      <c r="L607" s="78"/>
      <c r="M607" s="78"/>
      <c r="N607" s="78"/>
      <c r="O607" s="83"/>
      <c r="P607" s="86"/>
      <c r="Q607" s="65" t="s">
        <v>657</v>
      </c>
      <c r="R607" s="62"/>
      <c r="S607" s="37"/>
      <c r="T607" s="44" t="str">
        <f t="shared" si="40"/>
        <v/>
      </c>
      <c r="U607" s="37"/>
      <c r="V607" s="39" t="str">
        <f t="shared" si="37"/>
        <v/>
      </c>
      <c r="W607" s="40" t="str">
        <f t="shared" si="38"/>
        <v/>
      </c>
      <c r="X607" s="41" t="str">
        <f t="shared" si="39"/>
        <v/>
      </c>
      <c r="Y607" s="42"/>
      <c r="Z607" s="42"/>
      <c r="AA607" s="42"/>
      <c r="AB607" s="42"/>
      <c r="AC607" s="42"/>
      <c r="AD607" s="43"/>
    </row>
    <row r="608" spans="2:30" ht="21.95" customHeight="1">
      <c r="B608" s="89"/>
      <c r="C608" s="78"/>
      <c r="D608" s="78"/>
      <c r="E608" s="36"/>
      <c r="F608" s="91"/>
      <c r="G608" s="83"/>
      <c r="H608" s="91"/>
      <c r="I608" s="83"/>
      <c r="J608" s="78"/>
      <c r="K608" s="83"/>
      <c r="L608" s="78"/>
      <c r="M608" s="78"/>
      <c r="N608" s="78"/>
      <c r="O608" s="83"/>
      <c r="P608" s="86"/>
      <c r="Q608" s="65" t="s">
        <v>658</v>
      </c>
      <c r="R608" s="62"/>
      <c r="S608" s="37"/>
      <c r="T608" s="44" t="str">
        <f t="shared" si="40"/>
        <v/>
      </c>
      <c r="U608" s="37"/>
      <c r="V608" s="39" t="str">
        <f t="shared" si="37"/>
        <v/>
      </c>
      <c r="W608" s="40" t="str">
        <f t="shared" si="38"/>
        <v/>
      </c>
      <c r="X608" s="41" t="str">
        <f t="shared" si="39"/>
        <v/>
      </c>
      <c r="Y608" s="42"/>
      <c r="Z608" s="42"/>
      <c r="AA608" s="42"/>
      <c r="AB608" s="42"/>
      <c r="AC608" s="42"/>
      <c r="AD608" s="43"/>
    </row>
    <row r="609" spans="2:30" ht="21.95" customHeight="1">
      <c r="B609" s="89"/>
      <c r="C609" s="78"/>
      <c r="D609" s="78"/>
      <c r="E609" s="36"/>
      <c r="F609" s="91"/>
      <c r="G609" s="83"/>
      <c r="H609" s="91"/>
      <c r="I609" s="83"/>
      <c r="J609" s="78"/>
      <c r="K609" s="83"/>
      <c r="L609" s="78"/>
      <c r="M609" s="78"/>
      <c r="N609" s="78"/>
      <c r="O609" s="83"/>
      <c r="P609" s="86"/>
      <c r="Q609" s="65" t="s">
        <v>659</v>
      </c>
      <c r="R609" s="62"/>
      <c r="S609" s="37"/>
      <c r="T609" s="44" t="str">
        <f t="shared" si="40"/>
        <v/>
      </c>
      <c r="U609" s="37"/>
      <c r="V609" s="39" t="str">
        <f t="shared" si="37"/>
        <v/>
      </c>
      <c r="W609" s="40" t="str">
        <f t="shared" si="38"/>
        <v/>
      </c>
      <c r="X609" s="41" t="str">
        <f t="shared" si="39"/>
        <v/>
      </c>
      <c r="Y609" s="42"/>
      <c r="Z609" s="42"/>
      <c r="AA609" s="42"/>
      <c r="AB609" s="42"/>
      <c r="AC609" s="42"/>
      <c r="AD609" s="43"/>
    </row>
    <row r="610" spans="2:30" ht="21.95" customHeight="1">
      <c r="B610" s="90"/>
      <c r="C610" s="79"/>
      <c r="D610" s="79"/>
      <c r="E610" s="36"/>
      <c r="F610" s="92"/>
      <c r="G610" s="84"/>
      <c r="H610" s="92"/>
      <c r="I610" s="84"/>
      <c r="J610" s="79"/>
      <c r="K610" s="84"/>
      <c r="L610" s="79"/>
      <c r="M610" s="79"/>
      <c r="N610" s="79"/>
      <c r="O610" s="84"/>
      <c r="P610" s="87"/>
      <c r="Q610" s="65" t="s">
        <v>660</v>
      </c>
      <c r="R610" s="62"/>
      <c r="S610" s="37"/>
      <c r="T610" s="37" t="str">
        <f t="shared" si="40"/>
        <v/>
      </c>
      <c r="U610" s="37"/>
      <c r="V610" s="37" t="str">
        <f t="shared" si="37"/>
        <v/>
      </c>
      <c r="W610" s="37" t="str">
        <f t="shared" si="38"/>
        <v/>
      </c>
      <c r="X610" s="37" t="str">
        <f t="shared" si="39"/>
        <v/>
      </c>
      <c r="Y610" s="57"/>
      <c r="Z610" s="57"/>
      <c r="AA610" s="57"/>
      <c r="AB610" s="42"/>
      <c r="AC610" s="42"/>
      <c r="AD610" s="43"/>
    </row>
    <row r="611" spans="2:30" ht="21.95" customHeight="1">
      <c r="B611" s="89" t="s">
        <v>907</v>
      </c>
      <c r="C611" s="77" t="str">
        <f>IF(F611="Sea level rise and storm surge","SL",IF(F611="Increased flooding","FL",IF(F611="Increased rainfall variability","RV",IF(F611="Increased average temperature","AT",IF(F611="Increase in hot days","HD",IF(F611="Increased fire risk","FR",IF(F611="Increased atmospheric CO2","AC","")))))))</f>
        <v/>
      </c>
      <c r="D611" s="77">
        <v>122</v>
      </c>
      <c r="E611" s="36"/>
      <c r="F611" s="94"/>
      <c r="G611" s="95"/>
      <c r="H611" s="94"/>
      <c r="I611" s="95"/>
      <c r="J611" s="77" t="str">
        <f>IF(I611="Almost Certain",5,IF(I611="likely",4,IF(I611="Possible",3,IF(I611="Unlikely",2,IF(I611="rare",1,"")))))</f>
        <v/>
      </c>
      <c r="K611" s="95"/>
      <c r="L611" s="77" t="str">
        <f>IF(K611="Catastrophic",5,IF(K611="Major",4,IF(K611="Moderate",3,IF(K611="Minor",2,IF(K611="Insignificant",1,"")))))</f>
        <v/>
      </c>
      <c r="M611" s="77" t="str">
        <f>IF(L611="","",L611+J611)</f>
        <v/>
      </c>
      <c r="N611" s="77" t="str">
        <f>IF(M611="","",IF(M611&lt;5,"Low",IF(AND(M611&gt;4,M611&lt;7),"Moderate",IF(M611=7,"High",IF(M611&gt;7,"Extreme",)))))</f>
        <v/>
      </c>
      <c r="O611" s="83"/>
      <c r="P611" s="88"/>
      <c r="Q611" s="65" t="s">
        <v>661</v>
      </c>
      <c r="R611" s="62"/>
      <c r="S611" s="37"/>
      <c r="T611" s="44" t="str">
        <f t="shared" si="40"/>
        <v/>
      </c>
      <c r="U611" s="37"/>
      <c r="V611" s="39" t="str">
        <f t="shared" si="37"/>
        <v/>
      </c>
      <c r="W611" s="40" t="str">
        <f t="shared" si="38"/>
        <v/>
      </c>
      <c r="X611" s="41" t="str">
        <f t="shared" si="39"/>
        <v/>
      </c>
      <c r="Y611" s="42"/>
      <c r="Z611" s="42"/>
      <c r="AA611" s="42"/>
      <c r="AB611" s="42"/>
      <c r="AC611" s="42"/>
      <c r="AD611" s="43"/>
    </row>
    <row r="612" spans="2:30" ht="21.95" customHeight="1">
      <c r="B612" s="89"/>
      <c r="C612" s="78"/>
      <c r="D612" s="78"/>
      <c r="E612" s="36"/>
      <c r="F612" s="91"/>
      <c r="G612" s="83"/>
      <c r="H612" s="91"/>
      <c r="I612" s="83"/>
      <c r="J612" s="78"/>
      <c r="K612" s="83"/>
      <c r="L612" s="78"/>
      <c r="M612" s="78"/>
      <c r="N612" s="78"/>
      <c r="O612" s="83"/>
      <c r="P612" s="86"/>
      <c r="Q612" s="65" t="s">
        <v>662</v>
      </c>
      <c r="R612" s="62"/>
      <c r="S612" s="37"/>
      <c r="T612" s="44" t="str">
        <f t="shared" si="40"/>
        <v/>
      </c>
      <c r="U612" s="37"/>
      <c r="V612" s="39" t="str">
        <f t="shared" si="37"/>
        <v/>
      </c>
      <c r="W612" s="40" t="str">
        <f t="shared" si="38"/>
        <v/>
      </c>
      <c r="X612" s="41" t="str">
        <f t="shared" si="39"/>
        <v/>
      </c>
      <c r="Y612" s="42"/>
      <c r="Z612" s="42"/>
      <c r="AA612" s="42"/>
      <c r="AB612" s="42"/>
      <c r="AC612" s="42"/>
      <c r="AD612" s="43"/>
    </row>
    <row r="613" spans="2:30" ht="21.95" customHeight="1">
      <c r="B613" s="89"/>
      <c r="C613" s="78"/>
      <c r="D613" s="78"/>
      <c r="E613" s="36"/>
      <c r="F613" s="91"/>
      <c r="G613" s="83"/>
      <c r="H613" s="91"/>
      <c r="I613" s="83"/>
      <c r="J613" s="78"/>
      <c r="K613" s="83"/>
      <c r="L613" s="78"/>
      <c r="M613" s="78"/>
      <c r="N613" s="78"/>
      <c r="O613" s="83"/>
      <c r="P613" s="86"/>
      <c r="Q613" s="65" t="s">
        <v>663</v>
      </c>
      <c r="R613" s="62"/>
      <c r="S613" s="37"/>
      <c r="T613" s="44" t="str">
        <f t="shared" si="40"/>
        <v/>
      </c>
      <c r="U613" s="37"/>
      <c r="V613" s="39" t="str">
        <f t="shared" si="37"/>
        <v/>
      </c>
      <c r="W613" s="40" t="str">
        <f t="shared" si="38"/>
        <v/>
      </c>
      <c r="X613" s="41" t="str">
        <f t="shared" si="39"/>
        <v/>
      </c>
      <c r="Y613" s="42"/>
      <c r="Z613" s="42"/>
      <c r="AA613" s="42"/>
      <c r="AB613" s="42"/>
      <c r="AC613" s="42"/>
      <c r="AD613" s="43"/>
    </row>
    <row r="614" spans="2:30" ht="21.95" customHeight="1">
      <c r="B614" s="89"/>
      <c r="C614" s="78"/>
      <c r="D614" s="78"/>
      <c r="E614" s="36"/>
      <c r="F614" s="91"/>
      <c r="G614" s="83"/>
      <c r="H614" s="91"/>
      <c r="I614" s="83"/>
      <c r="J614" s="78"/>
      <c r="K614" s="83"/>
      <c r="L614" s="78"/>
      <c r="M614" s="78"/>
      <c r="N614" s="78"/>
      <c r="O614" s="83"/>
      <c r="P614" s="86"/>
      <c r="Q614" s="65" t="s">
        <v>664</v>
      </c>
      <c r="R614" s="62"/>
      <c r="S614" s="37"/>
      <c r="T614" s="44" t="str">
        <f t="shared" si="40"/>
        <v/>
      </c>
      <c r="U614" s="37"/>
      <c r="V614" s="39" t="str">
        <f t="shared" si="37"/>
        <v/>
      </c>
      <c r="W614" s="40" t="str">
        <f t="shared" si="38"/>
        <v/>
      </c>
      <c r="X614" s="41" t="str">
        <f t="shared" si="39"/>
        <v/>
      </c>
      <c r="Y614" s="42"/>
      <c r="Z614" s="42"/>
      <c r="AA614" s="42"/>
      <c r="AB614" s="42"/>
      <c r="AC614" s="42"/>
      <c r="AD614" s="43"/>
    </row>
    <row r="615" spans="2:30" ht="21.95" customHeight="1">
      <c r="B615" s="90"/>
      <c r="C615" s="79"/>
      <c r="D615" s="79"/>
      <c r="E615" s="36"/>
      <c r="F615" s="92"/>
      <c r="G615" s="84"/>
      <c r="H615" s="92"/>
      <c r="I615" s="84"/>
      <c r="J615" s="79"/>
      <c r="K615" s="84"/>
      <c r="L615" s="79"/>
      <c r="M615" s="79"/>
      <c r="N615" s="79"/>
      <c r="O615" s="84"/>
      <c r="P615" s="87"/>
      <c r="Q615" s="65" t="s">
        <v>665</v>
      </c>
      <c r="R615" s="62"/>
      <c r="S615" s="37"/>
      <c r="T615" s="44" t="str">
        <f t="shared" si="40"/>
        <v/>
      </c>
      <c r="U615" s="37"/>
      <c r="V615" s="39" t="str">
        <f t="shared" si="37"/>
        <v/>
      </c>
      <c r="W615" s="40" t="str">
        <f t="shared" si="38"/>
        <v/>
      </c>
      <c r="X615" s="41" t="str">
        <f t="shared" si="39"/>
        <v/>
      </c>
      <c r="Y615" s="42"/>
      <c r="Z615" s="42"/>
      <c r="AA615" s="42"/>
      <c r="AB615" s="42"/>
      <c r="AC615" s="42"/>
      <c r="AD615" s="43"/>
    </row>
    <row r="616" spans="2:30" ht="21.95" customHeight="1">
      <c r="B616" s="89" t="s">
        <v>908</v>
      </c>
      <c r="C616" s="77" t="str">
        <f>IF(F616="Sea level rise and storm surge","SL",IF(F616="Increased flooding","FL",IF(F616="Increased rainfall variability","RV",IF(F616="Increased average temperature","AT",IF(F616="Increase in hot days","HD",IF(F616="Increased fire risk","FR",IF(F616="Increased atmospheric CO2","AC","")))))))</f>
        <v/>
      </c>
      <c r="D616" s="77">
        <v>123</v>
      </c>
      <c r="E616" s="36"/>
      <c r="F616" s="94"/>
      <c r="G616" s="95"/>
      <c r="H616" s="94"/>
      <c r="I616" s="95"/>
      <c r="J616" s="77" t="str">
        <f>IF(I616="Almost Certain",5,IF(I616="likely",4,IF(I616="Possible",3,IF(I616="Unlikely",2,IF(I616="rare",1,"")))))</f>
        <v/>
      </c>
      <c r="K616" s="95"/>
      <c r="L616" s="77" t="str">
        <f>IF(K616="Catastrophic",5,IF(K616="Major",4,IF(K616="Moderate",3,IF(K616="Minor",2,IF(K616="Insignificant",1,"")))))</f>
        <v/>
      </c>
      <c r="M616" s="77" t="str">
        <f>IF(L616="","",L616+J616)</f>
        <v/>
      </c>
      <c r="N616" s="77" t="str">
        <f>IF(M616="","",IF(M616&lt;5,"Low",IF(AND(M616&gt;4,M616&lt;7),"Moderate",IF(M616=7,"High",IF(M616&gt;7,"Extreme",)))))</f>
        <v/>
      </c>
      <c r="O616" s="83"/>
      <c r="P616" s="88"/>
      <c r="Q616" s="65" t="s">
        <v>666</v>
      </c>
      <c r="R616" s="62"/>
      <c r="S616" s="37"/>
      <c r="T616" s="44" t="str">
        <f t="shared" si="40"/>
        <v/>
      </c>
      <c r="U616" s="37"/>
      <c r="V616" s="39" t="str">
        <f t="shared" si="37"/>
        <v/>
      </c>
      <c r="W616" s="40" t="str">
        <f t="shared" si="38"/>
        <v/>
      </c>
      <c r="X616" s="41" t="str">
        <f t="shared" si="39"/>
        <v/>
      </c>
      <c r="Y616" s="42"/>
      <c r="Z616" s="42"/>
      <c r="AA616" s="42"/>
      <c r="AB616" s="42"/>
      <c r="AC616" s="42"/>
      <c r="AD616" s="43"/>
    </row>
    <row r="617" spans="2:30" ht="21.95" customHeight="1">
      <c r="B617" s="89"/>
      <c r="C617" s="78"/>
      <c r="D617" s="78"/>
      <c r="E617" s="36"/>
      <c r="F617" s="91"/>
      <c r="G617" s="83"/>
      <c r="H617" s="91"/>
      <c r="I617" s="83"/>
      <c r="J617" s="78"/>
      <c r="K617" s="83"/>
      <c r="L617" s="78"/>
      <c r="M617" s="78"/>
      <c r="N617" s="78"/>
      <c r="O617" s="83"/>
      <c r="P617" s="86"/>
      <c r="Q617" s="65" t="s">
        <v>667</v>
      </c>
      <c r="R617" s="62"/>
      <c r="S617" s="37"/>
      <c r="T617" s="44" t="str">
        <f t="shared" si="40"/>
        <v/>
      </c>
      <c r="U617" s="37"/>
      <c r="V617" s="39" t="str">
        <f t="shared" si="37"/>
        <v/>
      </c>
      <c r="W617" s="40" t="str">
        <f t="shared" si="38"/>
        <v/>
      </c>
      <c r="X617" s="41" t="str">
        <f t="shared" si="39"/>
        <v/>
      </c>
      <c r="Y617" s="42"/>
      <c r="Z617" s="42"/>
      <c r="AA617" s="42"/>
      <c r="AB617" s="42"/>
      <c r="AC617" s="42"/>
      <c r="AD617" s="43"/>
    </row>
    <row r="618" spans="2:30" ht="21.95" customHeight="1">
      <c r="B618" s="89"/>
      <c r="C618" s="78"/>
      <c r="D618" s="78"/>
      <c r="E618" s="36"/>
      <c r="F618" s="91"/>
      <c r="G618" s="83"/>
      <c r="H618" s="91"/>
      <c r="I618" s="83"/>
      <c r="J618" s="78"/>
      <c r="K618" s="83"/>
      <c r="L618" s="78"/>
      <c r="M618" s="78"/>
      <c r="N618" s="78"/>
      <c r="O618" s="83"/>
      <c r="P618" s="86"/>
      <c r="Q618" s="65" t="s">
        <v>668</v>
      </c>
      <c r="R618" s="62"/>
      <c r="S618" s="37"/>
      <c r="T618" s="44" t="str">
        <f t="shared" si="40"/>
        <v/>
      </c>
      <c r="U618" s="37"/>
      <c r="V618" s="39" t="str">
        <f t="shared" si="37"/>
        <v/>
      </c>
      <c r="W618" s="40" t="str">
        <f t="shared" si="38"/>
        <v/>
      </c>
      <c r="X618" s="41" t="str">
        <f t="shared" si="39"/>
        <v/>
      </c>
      <c r="Y618" s="42"/>
      <c r="Z618" s="42"/>
      <c r="AA618" s="42"/>
      <c r="AB618" s="42"/>
      <c r="AC618" s="42"/>
      <c r="AD618" s="43"/>
    </row>
    <row r="619" spans="2:30" ht="21.95" customHeight="1">
      <c r="B619" s="89"/>
      <c r="C619" s="78"/>
      <c r="D619" s="78"/>
      <c r="E619" s="36"/>
      <c r="F619" s="91"/>
      <c r="G619" s="83"/>
      <c r="H619" s="91"/>
      <c r="I619" s="83"/>
      <c r="J619" s="78"/>
      <c r="K619" s="83"/>
      <c r="L619" s="78"/>
      <c r="M619" s="78"/>
      <c r="N619" s="78"/>
      <c r="O619" s="83"/>
      <c r="P619" s="86"/>
      <c r="Q619" s="65" t="s">
        <v>669</v>
      </c>
      <c r="R619" s="62"/>
      <c r="S619" s="37"/>
      <c r="T619" s="44" t="str">
        <f t="shared" si="40"/>
        <v/>
      </c>
      <c r="U619" s="37"/>
      <c r="V619" s="39" t="str">
        <f t="shared" si="37"/>
        <v/>
      </c>
      <c r="W619" s="40" t="str">
        <f t="shared" si="38"/>
        <v/>
      </c>
      <c r="X619" s="41" t="str">
        <f t="shared" si="39"/>
        <v/>
      </c>
      <c r="Y619" s="42"/>
      <c r="Z619" s="42"/>
      <c r="AA619" s="42"/>
      <c r="AB619" s="42"/>
      <c r="AC619" s="42"/>
      <c r="AD619" s="43"/>
    </row>
    <row r="620" spans="2:30" ht="21.95" customHeight="1">
      <c r="B620" s="90"/>
      <c r="C620" s="79"/>
      <c r="D620" s="79"/>
      <c r="E620" s="36"/>
      <c r="F620" s="92"/>
      <c r="G620" s="84"/>
      <c r="H620" s="92"/>
      <c r="I620" s="84"/>
      <c r="J620" s="79"/>
      <c r="K620" s="84"/>
      <c r="L620" s="79"/>
      <c r="M620" s="79"/>
      <c r="N620" s="79"/>
      <c r="O620" s="84"/>
      <c r="P620" s="87"/>
      <c r="Q620" s="65" t="s">
        <v>670</v>
      </c>
      <c r="R620" s="62"/>
      <c r="S620" s="37"/>
      <c r="T620" s="37" t="str">
        <f t="shared" si="40"/>
        <v/>
      </c>
      <c r="U620" s="37"/>
      <c r="V620" s="37" t="str">
        <f t="shared" si="37"/>
        <v/>
      </c>
      <c r="W620" s="37" t="str">
        <f t="shared" si="38"/>
        <v/>
      </c>
      <c r="X620" s="37" t="str">
        <f t="shared" si="39"/>
        <v/>
      </c>
      <c r="Y620" s="57"/>
      <c r="Z620" s="57"/>
      <c r="AA620" s="57"/>
      <c r="AB620" s="42"/>
      <c r="AC620" s="42"/>
      <c r="AD620" s="43"/>
    </row>
    <row r="621" spans="2:30" ht="21.95" customHeight="1">
      <c r="B621" s="89" t="s">
        <v>909</v>
      </c>
      <c r="C621" s="77" t="str">
        <f>IF(F621="Sea level rise and storm surge","SL",IF(F621="Increased flooding","FL",IF(F621="Increased rainfall variability","RV",IF(F621="Increased average temperature","AT",IF(F621="Increase in hot days","HD",IF(F621="Increased fire risk","FR",IF(F621="Increased atmospheric CO2","AC","")))))))</f>
        <v/>
      </c>
      <c r="D621" s="77">
        <v>124</v>
      </c>
      <c r="E621" s="36"/>
      <c r="F621" s="94"/>
      <c r="G621" s="95"/>
      <c r="H621" s="94"/>
      <c r="I621" s="95"/>
      <c r="J621" s="77" t="str">
        <f>IF(I621="Almost Certain",5,IF(I621="likely",4,IF(I621="Possible",3,IF(I621="Unlikely",2,IF(I621="rare",1,"")))))</f>
        <v/>
      </c>
      <c r="K621" s="95"/>
      <c r="L621" s="77" t="str">
        <f>IF(K621="Catastrophic",5,IF(K621="Major",4,IF(K621="Moderate",3,IF(K621="Minor",2,IF(K621="Insignificant",1,"")))))</f>
        <v/>
      </c>
      <c r="M621" s="77" t="str">
        <f>IF(L621="","",L621+J621)</f>
        <v/>
      </c>
      <c r="N621" s="77" t="str">
        <f>IF(M621="","",IF(M621&lt;5,"Low",IF(AND(M621&gt;4,M621&lt;7),"Moderate",IF(M621=7,"High",IF(M621&gt;7,"Extreme",)))))</f>
        <v/>
      </c>
      <c r="O621" s="83"/>
      <c r="P621" s="88"/>
      <c r="Q621" s="65" t="s">
        <v>671</v>
      </c>
      <c r="R621" s="62"/>
      <c r="S621" s="37"/>
      <c r="T621" s="44" t="str">
        <f t="shared" si="40"/>
        <v/>
      </c>
      <c r="U621" s="37"/>
      <c r="V621" s="39" t="str">
        <f t="shared" si="37"/>
        <v/>
      </c>
      <c r="W621" s="40" t="str">
        <f t="shared" si="38"/>
        <v/>
      </c>
      <c r="X621" s="41" t="str">
        <f t="shared" si="39"/>
        <v/>
      </c>
      <c r="Y621" s="42"/>
      <c r="Z621" s="42"/>
      <c r="AA621" s="42"/>
      <c r="AB621" s="42"/>
      <c r="AC621" s="42"/>
      <c r="AD621" s="43"/>
    </row>
    <row r="622" spans="2:30" ht="21.95" customHeight="1">
      <c r="B622" s="89"/>
      <c r="C622" s="78"/>
      <c r="D622" s="78"/>
      <c r="E622" s="36"/>
      <c r="F622" s="91"/>
      <c r="G622" s="83"/>
      <c r="H622" s="91"/>
      <c r="I622" s="83"/>
      <c r="J622" s="78"/>
      <c r="K622" s="83"/>
      <c r="L622" s="78"/>
      <c r="M622" s="78"/>
      <c r="N622" s="78"/>
      <c r="O622" s="83"/>
      <c r="P622" s="86"/>
      <c r="Q622" s="65" t="s">
        <v>672</v>
      </c>
      <c r="R622" s="62"/>
      <c r="S622" s="37"/>
      <c r="T622" s="44" t="str">
        <f t="shared" si="40"/>
        <v/>
      </c>
      <c r="U622" s="37"/>
      <c r="V622" s="39" t="str">
        <f t="shared" si="37"/>
        <v/>
      </c>
      <c r="W622" s="40" t="str">
        <f t="shared" si="38"/>
        <v/>
      </c>
      <c r="X622" s="41" t="str">
        <f t="shared" si="39"/>
        <v/>
      </c>
      <c r="Y622" s="42"/>
      <c r="Z622" s="42"/>
      <c r="AA622" s="42"/>
      <c r="AB622" s="42"/>
      <c r="AC622" s="42"/>
      <c r="AD622" s="43"/>
    </row>
    <row r="623" spans="2:30" ht="21.95" customHeight="1">
      <c r="B623" s="89"/>
      <c r="C623" s="78"/>
      <c r="D623" s="78"/>
      <c r="E623" s="36"/>
      <c r="F623" s="91"/>
      <c r="G623" s="83"/>
      <c r="H623" s="91"/>
      <c r="I623" s="83"/>
      <c r="J623" s="78"/>
      <c r="K623" s="83"/>
      <c r="L623" s="78"/>
      <c r="M623" s="78"/>
      <c r="N623" s="78"/>
      <c r="O623" s="83"/>
      <c r="P623" s="86"/>
      <c r="Q623" s="65" t="s">
        <v>673</v>
      </c>
      <c r="R623" s="62"/>
      <c r="S623" s="37"/>
      <c r="T623" s="44" t="str">
        <f t="shared" si="40"/>
        <v/>
      </c>
      <c r="U623" s="37"/>
      <c r="V623" s="39" t="str">
        <f t="shared" si="37"/>
        <v/>
      </c>
      <c r="W623" s="40" t="str">
        <f t="shared" si="38"/>
        <v/>
      </c>
      <c r="X623" s="41" t="str">
        <f t="shared" si="39"/>
        <v/>
      </c>
      <c r="Y623" s="42"/>
      <c r="Z623" s="42"/>
      <c r="AA623" s="42"/>
      <c r="AB623" s="42"/>
      <c r="AC623" s="42"/>
      <c r="AD623" s="43"/>
    </row>
    <row r="624" spans="2:30" ht="21.95" customHeight="1">
      <c r="B624" s="89"/>
      <c r="C624" s="78"/>
      <c r="D624" s="78"/>
      <c r="E624" s="36"/>
      <c r="F624" s="91"/>
      <c r="G624" s="83"/>
      <c r="H624" s="91"/>
      <c r="I624" s="83"/>
      <c r="J624" s="78"/>
      <c r="K624" s="83"/>
      <c r="L624" s="78"/>
      <c r="M624" s="78"/>
      <c r="N624" s="78"/>
      <c r="O624" s="83"/>
      <c r="P624" s="86"/>
      <c r="Q624" s="65" t="s">
        <v>674</v>
      </c>
      <c r="R624" s="62"/>
      <c r="S624" s="37"/>
      <c r="T624" s="44" t="str">
        <f t="shared" si="40"/>
        <v/>
      </c>
      <c r="U624" s="37"/>
      <c r="V624" s="39" t="str">
        <f t="shared" si="37"/>
        <v/>
      </c>
      <c r="W624" s="40" t="str">
        <f t="shared" si="38"/>
        <v/>
      </c>
      <c r="X624" s="41" t="str">
        <f t="shared" si="39"/>
        <v/>
      </c>
      <c r="Y624" s="42"/>
      <c r="Z624" s="42"/>
      <c r="AA624" s="42"/>
      <c r="AB624" s="42"/>
      <c r="AC624" s="42"/>
      <c r="AD624" s="43"/>
    </row>
    <row r="625" spans="2:30" ht="21.95" customHeight="1">
      <c r="B625" s="90"/>
      <c r="C625" s="79"/>
      <c r="D625" s="79"/>
      <c r="E625" s="36"/>
      <c r="F625" s="92"/>
      <c r="G625" s="84"/>
      <c r="H625" s="92"/>
      <c r="I625" s="84"/>
      <c r="J625" s="79"/>
      <c r="K625" s="84"/>
      <c r="L625" s="79"/>
      <c r="M625" s="79"/>
      <c r="N625" s="79"/>
      <c r="O625" s="84"/>
      <c r="P625" s="87"/>
      <c r="Q625" s="65" t="s">
        <v>675</v>
      </c>
      <c r="R625" s="62"/>
      <c r="S625" s="37"/>
      <c r="T625" s="44" t="str">
        <f t="shared" si="40"/>
        <v/>
      </c>
      <c r="U625" s="37"/>
      <c r="V625" s="39" t="str">
        <f t="shared" si="37"/>
        <v/>
      </c>
      <c r="W625" s="40" t="str">
        <f t="shared" si="38"/>
        <v/>
      </c>
      <c r="X625" s="41" t="str">
        <f t="shared" si="39"/>
        <v/>
      </c>
      <c r="Y625" s="42"/>
      <c r="Z625" s="42"/>
      <c r="AA625" s="42"/>
      <c r="AB625" s="42"/>
      <c r="AC625" s="42"/>
      <c r="AD625" s="43"/>
    </row>
    <row r="626" spans="2:30" ht="21.95" customHeight="1">
      <c r="B626" s="89" t="s">
        <v>910</v>
      </c>
      <c r="C626" s="77" t="str">
        <f>IF(F626="Sea level rise and storm surge","SL",IF(F626="Increased flooding","FL",IF(F626="Increased rainfall variability","RV",IF(F626="Increased average temperature","AT",IF(F626="Increase in hot days","HD",IF(F626="Increased fire risk","FR",IF(F626="Increased atmospheric CO2","AC","")))))))</f>
        <v/>
      </c>
      <c r="D626" s="77">
        <v>125</v>
      </c>
      <c r="E626" s="36"/>
      <c r="F626" s="94"/>
      <c r="G626" s="95"/>
      <c r="H626" s="94"/>
      <c r="I626" s="95"/>
      <c r="J626" s="77" t="str">
        <f>IF(I626="Almost Certain",5,IF(I626="likely",4,IF(I626="Possible",3,IF(I626="Unlikely",2,IF(I626="rare",1,"")))))</f>
        <v/>
      </c>
      <c r="K626" s="95"/>
      <c r="L626" s="77" t="str">
        <f>IF(K626="Catastrophic",5,IF(K626="Major",4,IF(K626="Moderate",3,IF(K626="Minor",2,IF(K626="Insignificant",1,"")))))</f>
        <v/>
      </c>
      <c r="M626" s="77" t="str">
        <f>IF(L626="","",L626+J626)</f>
        <v/>
      </c>
      <c r="N626" s="77" t="str">
        <f>IF(M626="","",IF(M626&lt;5,"Low",IF(AND(M626&gt;4,M626&lt;7),"Moderate",IF(M626=7,"High",IF(M626&gt;7,"Extreme",)))))</f>
        <v/>
      </c>
      <c r="O626" s="83"/>
      <c r="P626" s="88"/>
      <c r="Q626" s="65" t="s">
        <v>676</v>
      </c>
      <c r="R626" s="62"/>
      <c r="S626" s="37"/>
      <c r="T626" s="44" t="str">
        <f t="shared" si="40"/>
        <v/>
      </c>
      <c r="U626" s="37"/>
      <c r="V626" s="39" t="str">
        <f t="shared" si="37"/>
        <v/>
      </c>
      <c r="W626" s="40" t="str">
        <f t="shared" si="38"/>
        <v/>
      </c>
      <c r="X626" s="41" t="str">
        <f t="shared" si="39"/>
        <v/>
      </c>
      <c r="Y626" s="42"/>
      <c r="Z626" s="42"/>
      <c r="AA626" s="42"/>
      <c r="AB626" s="42"/>
      <c r="AC626" s="42"/>
      <c r="AD626" s="43"/>
    </row>
    <row r="627" spans="2:30" ht="21.95" customHeight="1">
      <c r="B627" s="89"/>
      <c r="C627" s="78"/>
      <c r="D627" s="78"/>
      <c r="E627" s="36"/>
      <c r="F627" s="91"/>
      <c r="G627" s="83"/>
      <c r="H627" s="91"/>
      <c r="I627" s="83"/>
      <c r="J627" s="78"/>
      <c r="K627" s="83"/>
      <c r="L627" s="78"/>
      <c r="M627" s="78"/>
      <c r="N627" s="78"/>
      <c r="O627" s="83"/>
      <c r="P627" s="86"/>
      <c r="Q627" s="65" t="s">
        <v>677</v>
      </c>
      <c r="R627" s="62"/>
      <c r="S627" s="37"/>
      <c r="T627" s="44" t="str">
        <f t="shared" si="40"/>
        <v/>
      </c>
      <c r="U627" s="37"/>
      <c r="V627" s="39" t="str">
        <f t="shared" si="37"/>
        <v/>
      </c>
      <c r="W627" s="40" t="str">
        <f t="shared" si="38"/>
        <v/>
      </c>
      <c r="X627" s="41" t="str">
        <f t="shared" si="39"/>
        <v/>
      </c>
      <c r="Y627" s="42"/>
      <c r="Z627" s="42"/>
      <c r="AA627" s="42"/>
      <c r="AB627" s="42"/>
      <c r="AC627" s="42"/>
      <c r="AD627" s="43"/>
    </row>
    <row r="628" spans="2:30" ht="21.95" customHeight="1">
      <c r="B628" s="89"/>
      <c r="C628" s="78"/>
      <c r="D628" s="78"/>
      <c r="E628" s="36"/>
      <c r="F628" s="91"/>
      <c r="G628" s="83"/>
      <c r="H628" s="91"/>
      <c r="I628" s="83"/>
      <c r="J628" s="78"/>
      <c r="K628" s="83"/>
      <c r="L628" s="78"/>
      <c r="M628" s="78"/>
      <c r="N628" s="78"/>
      <c r="O628" s="83"/>
      <c r="P628" s="86"/>
      <c r="Q628" s="65" t="s">
        <v>678</v>
      </c>
      <c r="R628" s="62"/>
      <c r="S628" s="37"/>
      <c r="T628" s="44" t="str">
        <f t="shared" si="40"/>
        <v/>
      </c>
      <c r="U628" s="37"/>
      <c r="V628" s="39" t="str">
        <f t="shared" si="37"/>
        <v/>
      </c>
      <c r="W628" s="40" t="str">
        <f t="shared" si="38"/>
        <v/>
      </c>
      <c r="X628" s="41" t="str">
        <f t="shared" si="39"/>
        <v/>
      </c>
      <c r="Y628" s="42"/>
      <c r="Z628" s="42"/>
      <c r="AA628" s="42"/>
      <c r="AB628" s="42"/>
      <c r="AC628" s="42"/>
      <c r="AD628" s="43"/>
    </row>
    <row r="629" spans="2:30" ht="21.95" customHeight="1">
      <c r="B629" s="89"/>
      <c r="C629" s="78"/>
      <c r="D629" s="78"/>
      <c r="E629" s="36"/>
      <c r="F629" s="91"/>
      <c r="G629" s="83"/>
      <c r="H629" s="91"/>
      <c r="I629" s="83"/>
      <c r="J629" s="78"/>
      <c r="K629" s="83"/>
      <c r="L629" s="78"/>
      <c r="M629" s="78"/>
      <c r="N629" s="78"/>
      <c r="O629" s="83"/>
      <c r="P629" s="86"/>
      <c r="Q629" s="65" t="s">
        <v>679</v>
      </c>
      <c r="R629" s="62"/>
      <c r="S629" s="37"/>
      <c r="T629" s="44" t="str">
        <f t="shared" si="40"/>
        <v/>
      </c>
      <c r="U629" s="37"/>
      <c r="V629" s="39" t="str">
        <f t="shared" si="37"/>
        <v/>
      </c>
      <c r="W629" s="40" t="str">
        <f t="shared" si="38"/>
        <v/>
      </c>
      <c r="X629" s="41" t="str">
        <f t="shared" si="39"/>
        <v/>
      </c>
      <c r="Y629" s="42"/>
      <c r="Z629" s="42"/>
      <c r="AA629" s="42"/>
      <c r="AB629" s="42"/>
      <c r="AC629" s="42"/>
      <c r="AD629" s="43"/>
    </row>
    <row r="630" spans="2:30" ht="21.95" customHeight="1">
      <c r="B630" s="90"/>
      <c r="C630" s="79"/>
      <c r="D630" s="79"/>
      <c r="E630" s="36"/>
      <c r="F630" s="92"/>
      <c r="G630" s="84"/>
      <c r="H630" s="92"/>
      <c r="I630" s="84"/>
      <c r="J630" s="79"/>
      <c r="K630" s="84"/>
      <c r="L630" s="79"/>
      <c r="M630" s="79"/>
      <c r="N630" s="79"/>
      <c r="O630" s="84"/>
      <c r="P630" s="87"/>
      <c r="Q630" s="65" t="s">
        <v>680</v>
      </c>
      <c r="R630" s="62"/>
      <c r="S630" s="37"/>
      <c r="T630" s="37" t="str">
        <f t="shared" si="40"/>
        <v/>
      </c>
      <c r="U630" s="37"/>
      <c r="V630" s="37" t="str">
        <f t="shared" si="37"/>
        <v/>
      </c>
      <c r="W630" s="37" t="str">
        <f t="shared" si="38"/>
        <v/>
      </c>
      <c r="X630" s="37" t="str">
        <f t="shared" si="39"/>
        <v/>
      </c>
      <c r="Y630" s="57"/>
      <c r="Z630" s="57"/>
      <c r="AA630" s="57"/>
      <c r="AB630" s="42"/>
      <c r="AC630" s="42"/>
      <c r="AD630" s="43"/>
    </row>
    <row r="631" spans="2:30" ht="21.95" customHeight="1">
      <c r="B631" s="89" t="s">
        <v>911</v>
      </c>
      <c r="C631" s="77" t="str">
        <f>IF(F631="Sea level rise and storm surge","SL",IF(F631="Increased flooding","FL",IF(F631="Increased rainfall variability","RV",IF(F631="Increased average temperature","AT",IF(F631="Increase in hot days","HD",IF(F631="Increased fire risk","FR",IF(F631="Increased atmospheric CO2","AC","")))))))</f>
        <v/>
      </c>
      <c r="D631" s="77">
        <v>126</v>
      </c>
      <c r="E631" s="36"/>
      <c r="F631" s="94"/>
      <c r="G631" s="95"/>
      <c r="H631" s="94"/>
      <c r="I631" s="95"/>
      <c r="J631" s="77" t="str">
        <f>IF(I631="Almost Certain",5,IF(I631="likely",4,IF(I631="Possible",3,IF(I631="Unlikely",2,IF(I631="rare",1,"")))))</f>
        <v/>
      </c>
      <c r="K631" s="95"/>
      <c r="L631" s="77" t="str">
        <f>IF(K631="Catastrophic",5,IF(K631="Major",4,IF(K631="Moderate",3,IF(K631="Minor",2,IF(K631="Insignificant",1,"")))))</f>
        <v/>
      </c>
      <c r="M631" s="77" t="str">
        <f>IF(L631="","",L631+J631)</f>
        <v/>
      </c>
      <c r="N631" s="77" t="str">
        <f>IF(M631="","",IF(M631&lt;5,"Low",IF(AND(M631&gt;4,M631&lt;7),"Moderate",IF(M631=7,"High",IF(M631&gt;7,"Extreme",)))))</f>
        <v/>
      </c>
      <c r="O631" s="83"/>
      <c r="P631" s="88"/>
      <c r="Q631" s="65" t="s">
        <v>681</v>
      </c>
      <c r="R631" s="62"/>
      <c r="S631" s="37"/>
      <c r="T631" s="44" t="str">
        <f t="shared" si="40"/>
        <v/>
      </c>
      <c r="U631" s="37"/>
      <c r="V631" s="39" t="str">
        <f t="shared" si="37"/>
        <v/>
      </c>
      <c r="W631" s="40" t="str">
        <f t="shared" si="38"/>
        <v/>
      </c>
      <c r="X631" s="41" t="str">
        <f t="shared" si="39"/>
        <v/>
      </c>
      <c r="Y631" s="42"/>
      <c r="Z631" s="42"/>
      <c r="AA631" s="42"/>
      <c r="AB631" s="42"/>
      <c r="AC631" s="42"/>
      <c r="AD631" s="43"/>
    </row>
    <row r="632" spans="2:30" ht="21.95" customHeight="1">
      <c r="B632" s="89"/>
      <c r="C632" s="78"/>
      <c r="D632" s="78"/>
      <c r="E632" s="36"/>
      <c r="F632" s="91"/>
      <c r="G632" s="83"/>
      <c r="H632" s="91"/>
      <c r="I632" s="83"/>
      <c r="J632" s="78"/>
      <c r="K632" s="83"/>
      <c r="L632" s="78"/>
      <c r="M632" s="78"/>
      <c r="N632" s="78"/>
      <c r="O632" s="83"/>
      <c r="P632" s="86"/>
      <c r="Q632" s="65" t="s">
        <v>682</v>
      </c>
      <c r="R632" s="62"/>
      <c r="S632" s="37"/>
      <c r="T632" s="44" t="str">
        <f t="shared" si="40"/>
        <v/>
      </c>
      <c r="U632" s="37"/>
      <c r="V632" s="39" t="str">
        <f t="shared" si="37"/>
        <v/>
      </c>
      <c r="W632" s="40" t="str">
        <f t="shared" si="38"/>
        <v/>
      </c>
      <c r="X632" s="41" t="str">
        <f t="shared" si="39"/>
        <v/>
      </c>
      <c r="Y632" s="42"/>
      <c r="Z632" s="42"/>
      <c r="AA632" s="42"/>
      <c r="AB632" s="42"/>
      <c r="AC632" s="42"/>
      <c r="AD632" s="43"/>
    </row>
    <row r="633" spans="2:30" ht="21.95" customHeight="1">
      <c r="B633" s="89"/>
      <c r="C633" s="78"/>
      <c r="D633" s="78"/>
      <c r="E633" s="36"/>
      <c r="F633" s="91"/>
      <c r="G633" s="83"/>
      <c r="H633" s="91"/>
      <c r="I633" s="83"/>
      <c r="J633" s="78"/>
      <c r="K633" s="83"/>
      <c r="L633" s="78"/>
      <c r="M633" s="78"/>
      <c r="N633" s="78"/>
      <c r="O633" s="83"/>
      <c r="P633" s="86"/>
      <c r="Q633" s="65" t="s">
        <v>683</v>
      </c>
      <c r="R633" s="62"/>
      <c r="S633" s="37"/>
      <c r="T633" s="44" t="str">
        <f t="shared" si="40"/>
        <v/>
      </c>
      <c r="U633" s="37"/>
      <c r="V633" s="39" t="str">
        <f t="shared" si="37"/>
        <v/>
      </c>
      <c r="W633" s="40" t="str">
        <f t="shared" si="38"/>
        <v/>
      </c>
      <c r="X633" s="41" t="str">
        <f t="shared" si="39"/>
        <v/>
      </c>
      <c r="Y633" s="42"/>
      <c r="Z633" s="42"/>
      <c r="AA633" s="42"/>
      <c r="AB633" s="42"/>
      <c r="AC633" s="42"/>
      <c r="AD633" s="43"/>
    </row>
    <row r="634" spans="2:30" ht="21.95" customHeight="1">
      <c r="B634" s="89"/>
      <c r="C634" s="78"/>
      <c r="D634" s="78"/>
      <c r="E634" s="36"/>
      <c r="F634" s="91"/>
      <c r="G634" s="83"/>
      <c r="H634" s="91"/>
      <c r="I634" s="83"/>
      <c r="J634" s="78"/>
      <c r="K634" s="83"/>
      <c r="L634" s="78"/>
      <c r="M634" s="78"/>
      <c r="N634" s="78"/>
      <c r="O634" s="83"/>
      <c r="P634" s="86"/>
      <c r="Q634" s="65" t="s">
        <v>684</v>
      </c>
      <c r="R634" s="62"/>
      <c r="S634" s="37"/>
      <c r="T634" s="44" t="str">
        <f t="shared" si="40"/>
        <v/>
      </c>
      <c r="U634" s="37"/>
      <c r="V634" s="39" t="str">
        <f t="shared" si="37"/>
        <v/>
      </c>
      <c r="W634" s="40" t="str">
        <f t="shared" si="38"/>
        <v/>
      </c>
      <c r="X634" s="41" t="str">
        <f t="shared" si="39"/>
        <v/>
      </c>
      <c r="Y634" s="42"/>
      <c r="Z634" s="42"/>
      <c r="AA634" s="42"/>
      <c r="AB634" s="42"/>
      <c r="AC634" s="42"/>
      <c r="AD634" s="43"/>
    </row>
    <row r="635" spans="2:30" ht="21.95" customHeight="1">
      <c r="B635" s="90"/>
      <c r="C635" s="79"/>
      <c r="D635" s="79"/>
      <c r="E635" s="36"/>
      <c r="F635" s="92"/>
      <c r="G635" s="84"/>
      <c r="H635" s="92"/>
      <c r="I635" s="84"/>
      <c r="J635" s="79"/>
      <c r="K635" s="84"/>
      <c r="L635" s="79"/>
      <c r="M635" s="79"/>
      <c r="N635" s="79"/>
      <c r="O635" s="84"/>
      <c r="P635" s="87"/>
      <c r="Q635" s="65" t="s">
        <v>685</v>
      </c>
      <c r="R635" s="62"/>
      <c r="S635" s="37"/>
      <c r="T635" s="44" t="str">
        <f t="shared" si="40"/>
        <v/>
      </c>
      <c r="U635" s="37"/>
      <c r="V635" s="39" t="str">
        <f t="shared" si="37"/>
        <v/>
      </c>
      <c r="W635" s="40" t="str">
        <f t="shared" si="38"/>
        <v/>
      </c>
      <c r="X635" s="41" t="str">
        <f t="shared" si="39"/>
        <v/>
      </c>
      <c r="Y635" s="42"/>
      <c r="Z635" s="42"/>
      <c r="AA635" s="42"/>
      <c r="AB635" s="42"/>
      <c r="AC635" s="42"/>
      <c r="AD635" s="43"/>
    </row>
    <row r="636" spans="2:30" ht="21.95" customHeight="1">
      <c r="B636" s="89" t="s">
        <v>912</v>
      </c>
      <c r="C636" s="77" t="str">
        <f>IF(F636="Sea level rise and storm surge","SL",IF(F636="Increased flooding","FL",IF(F636="Increased rainfall variability","RV",IF(F636="Increased average temperature","AT",IF(F636="Increase in hot days","HD",IF(F636="Increased fire risk","FR",IF(F636="Increased atmospheric CO2","AC","")))))))</f>
        <v/>
      </c>
      <c r="D636" s="77">
        <v>127</v>
      </c>
      <c r="E636" s="36"/>
      <c r="F636" s="94"/>
      <c r="G636" s="95"/>
      <c r="H636" s="94"/>
      <c r="I636" s="95"/>
      <c r="J636" s="77" t="str">
        <f>IF(I636="Almost Certain",5,IF(I636="likely",4,IF(I636="Possible",3,IF(I636="Unlikely",2,IF(I636="rare",1,"")))))</f>
        <v/>
      </c>
      <c r="K636" s="95"/>
      <c r="L636" s="77" t="str">
        <f>IF(K636="Catastrophic",5,IF(K636="Major",4,IF(K636="Moderate",3,IF(K636="Minor",2,IF(K636="Insignificant",1,"")))))</f>
        <v/>
      </c>
      <c r="M636" s="77" t="str">
        <f>IF(L636="","",L636+J636)</f>
        <v/>
      </c>
      <c r="N636" s="77" t="str">
        <f>IF(M636="","",IF(M636&lt;5,"Low",IF(AND(M636&gt;4,M636&lt;7),"Moderate",IF(M636=7,"High",IF(M636&gt;7,"Extreme",)))))</f>
        <v/>
      </c>
      <c r="O636" s="83"/>
      <c r="P636" s="88"/>
      <c r="Q636" s="65" t="s">
        <v>686</v>
      </c>
      <c r="R636" s="62"/>
      <c r="S636" s="37"/>
      <c r="T636" s="44" t="str">
        <f t="shared" si="40"/>
        <v/>
      </c>
      <c r="U636" s="37"/>
      <c r="V636" s="39" t="str">
        <f t="shared" si="37"/>
        <v/>
      </c>
      <c r="W636" s="40" t="str">
        <f t="shared" si="38"/>
        <v/>
      </c>
      <c r="X636" s="41" t="str">
        <f t="shared" si="39"/>
        <v/>
      </c>
      <c r="Y636" s="42"/>
      <c r="Z636" s="42"/>
      <c r="AA636" s="42"/>
      <c r="AB636" s="42"/>
      <c r="AC636" s="42"/>
      <c r="AD636" s="43"/>
    </row>
    <row r="637" spans="2:30" ht="21.95" customHeight="1">
      <c r="B637" s="89"/>
      <c r="C637" s="78"/>
      <c r="D637" s="78"/>
      <c r="E637" s="36"/>
      <c r="F637" s="91"/>
      <c r="G637" s="83"/>
      <c r="H637" s="91"/>
      <c r="I637" s="83"/>
      <c r="J637" s="78"/>
      <c r="K637" s="83"/>
      <c r="L637" s="78"/>
      <c r="M637" s="78"/>
      <c r="N637" s="78"/>
      <c r="O637" s="83"/>
      <c r="P637" s="86"/>
      <c r="Q637" s="65" t="s">
        <v>687</v>
      </c>
      <c r="R637" s="62"/>
      <c r="S637" s="37"/>
      <c r="T637" s="44" t="str">
        <f t="shared" si="40"/>
        <v/>
      </c>
      <c r="U637" s="37"/>
      <c r="V637" s="39" t="str">
        <f t="shared" si="37"/>
        <v/>
      </c>
      <c r="W637" s="40" t="str">
        <f t="shared" si="38"/>
        <v/>
      </c>
      <c r="X637" s="41" t="str">
        <f t="shared" si="39"/>
        <v/>
      </c>
      <c r="Y637" s="42"/>
      <c r="Z637" s="42"/>
      <c r="AA637" s="42"/>
      <c r="AB637" s="42"/>
      <c r="AC637" s="42"/>
      <c r="AD637" s="43"/>
    </row>
    <row r="638" spans="2:30" ht="21.95" customHeight="1">
      <c r="B638" s="89"/>
      <c r="C638" s="78"/>
      <c r="D638" s="78"/>
      <c r="E638" s="36"/>
      <c r="F638" s="91"/>
      <c r="G638" s="83"/>
      <c r="H638" s="91"/>
      <c r="I638" s="83"/>
      <c r="J638" s="78"/>
      <c r="K638" s="83"/>
      <c r="L638" s="78"/>
      <c r="M638" s="78"/>
      <c r="N638" s="78"/>
      <c r="O638" s="83"/>
      <c r="P638" s="86"/>
      <c r="Q638" s="65" t="s">
        <v>688</v>
      </c>
      <c r="R638" s="62"/>
      <c r="S638" s="37"/>
      <c r="T638" s="44" t="str">
        <f t="shared" si="40"/>
        <v/>
      </c>
      <c r="U638" s="37"/>
      <c r="V638" s="39" t="str">
        <f t="shared" si="37"/>
        <v/>
      </c>
      <c r="W638" s="40" t="str">
        <f t="shared" si="38"/>
        <v/>
      </c>
      <c r="X638" s="41" t="str">
        <f t="shared" si="39"/>
        <v/>
      </c>
      <c r="Y638" s="42"/>
      <c r="Z638" s="42"/>
      <c r="AA638" s="42"/>
      <c r="AB638" s="42"/>
      <c r="AC638" s="42"/>
      <c r="AD638" s="43"/>
    </row>
    <row r="639" spans="2:30" ht="21.95" customHeight="1">
      <c r="B639" s="89"/>
      <c r="C639" s="78"/>
      <c r="D639" s="78"/>
      <c r="E639" s="36"/>
      <c r="F639" s="91"/>
      <c r="G639" s="83"/>
      <c r="H639" s="91"/>
      <c r="I639" s="83"/>
      <c r="J639" s="78"/>
      <c r="K639" s="83"/>
      <c r="L639" s="78"/>
      <c r="M639" s="78"/>
      <c r="N639" s="78"/>
      <c r="O639" s="83"/>
      <c r="P639" s="86"/>
      <c r="Q639" s="65" t="s">
        <v>689</v>
      </c>
      <c r="R639" s="62"/>
      <c r="S639" s="37"/>
      <c r="T639" s="44" t="str">
        <f t="shared" si="40"/>
        <v/>
      </c>
      <c r="U639" s="37"/>
      <c r="V639" s="39" t="str">
        <f t="shared" si="37"/>
        <v/>
      </c>
      <c r="W639" s="40" t="str">
        <f t="shared" si="38"/>
        <v/>
      </c>
      <c r="X639" s="41" t="str">
        <f t="shared" si="39"/>
        <v/>
      </c>
      <c r="Y639" s="42"/>
      <c r="Z639" s="42"/>
      <c r="AA639" s="42"/>
      <c r="AB639" s="42"/>
      <c r="AC639" s="42"/>
      <c r="AD639" s="43"/>
    </row>
    <row r="640" spans="2:30" ht="21.95" customHeight="1">
      <c r="B640" s="90"/>
      <c r="C640" s="79"/>
      <c r="D640" s="79"/>
      <c r="E640" s="36"/>
      <c r="F640" s="92"/>
      <c r="G640" s="84"/>
      <c r="H640" s="92"/>
      <c r="I640" s="84"/>
      <c r="J640" s="79"/>
      <c r="K640" s="84"/>
      <c r="L640" s="79"/>
      <c r="M640" s="79"/>
      <c r="N640" s="79"/>
      <c r="O640" s="84"/>
      <c r="P640" s="87"/>
      <c r="Q640" s="65" t="s">
        <v>690</v>
      </c>
      <c r="R640" s="62"/>
      <c r="S640" s="37"/>
      <c r="T640" s="37" t="str">
        <f t="shared" si="40"/>
        <v/>
      </c>
      <c r="U640" s="37"/>
      <c r="V640" s="37" t="str">
        <f t="shared" si="37"/>
        <v/>
      </c>
      <c r="W640" s="37" t="str">
        <f t="shared" si="38"/>
        <v/>
      </c>
      <c r="X640" s="37" t="str">
        <f t="shared" si="39"/>
        <v/>
      </c>
      <c r="Y640" s="57"/>
      <c r="Z640" s="57"/>
      <c r="AA640" s="57"/>
      <c r="AB640" s="42"/>
      <c r="AC640" s="42"/>
      <c r="AD640" s="43"/>
    </row>
    <row r="641" spans="2:30" ht="21.95" customHeight="1">
      <c r="B641" s="89" t="s">
        <v>913</v>
      </c>
      <c r="C641" s="77" t="str">
        <f>IF(F641="Sea level rise and storm surge","SL",IF(F641="Increased flooding","FL",IF(F641="Increased rainfall variability","RV",IF(F641="Increased average temperature","AT",IF(F641="Increase in hot days","HD",IF(F641="Increased fire risk","FR",IF(F641="Increased atmospheric CO2","AC","")))))))</f>
        <v/>
      </c>
      <c r="D641" s="77">
        <v>128</v>
      </c>
      <c r="E641" s="36"/>
      <c r="F641" s="94"/>
      <c r="G641" s="95"/>
      <c r="H641" s="94"/>
      <c r="I641" s="95"/>
      <c r="J641" s="77" t="str">
        <f>IF(I641="Almost Certain",5,IF(I641="likely",4,IF(I641="Possible",3,IF(I641="Unlikely",2,IF(I641="rare",1,"")))))</f>
        <v/>
      </c>
      <c r="K641" s="95"/>
      <c r="L641" s="77" t="str">
        <f>IF(K641="Catastrophic",5,IF(K641="Major",4,IF(K641="Moderate",3,IF(K641="Minor",2,IF(K641="Insignificant",1,"")))))</f>
        <v/>
      </c>
      <c r="M641" s="77" t="str">
        <f>IF(L641="","",L641+J641)</f>
        <v/>
      </c>
      <c r="N641" s="77" t="str">
        <f>IF(M641="","",IF(M641&lt;5,"Low",IF(AND(M641&gt;4,M641&lt;7),"Moderate",IF(M641=7,"High",IF(M641&gt;7,"Extreme",)))))</f>
        <v/>
      </c>
      <c r="O641" s="83"/>
      <c r="P641" s="88"/>
      <c r="Q641" s="65" t="s">
        <v>691</v>
      </c>
      <c r="R641" s="62"/>
      <c r="S641" s="37"/>
      <c r="T641" s="44" t="str">
        <f t="shared" si="40"/>
        <v/>
      </c>
      <c r="U641" s="37"/>
      <c r="V641" s="39" t="str">
        <f t="shared" si="37"/>
        <v/>
      </c>
      <c r="W641" s="40" t="str">
        <f t="shared" si="38"/>
        <v/>
      </c>
      <c r="X641" s="41" t="str">
        <f t="shared" si="39"/>
        <v/>
      </c>
      <c r="Y641" s="42"/>
      <c r="Z641" s="42"/>
      <c r="AA641" s="42"/>
      <c r="AB641" s="42"/>
      <c r="AC641" s="42"/>
      <c r="AD641" s="43"/>
    </row>
    <row r="642" spans="2:30" ht="21.95" customHeight="1">
      <c r="B642" s="89"/>
      <c r="C642" s="78"/>
      <c r="D642" s="78"/>
      <c r="E642" s="36"/>
      <c r="F642" s="91"/>
      <c r="G642" s="83"/>
      <c r="H642" s="91"/>
      <c r="I642" s="83"/>
      <c r="J642" s="78"/>
      <c r="K642" s="83"/>
      <c r="L642" s="78"/>
      <c r="M642" s="78"/>
      <c r="N642" s="78"/>
      <c r="O642" s="83"/>
      <c r="P642" s="86"/>
      <c r="Q642" s="65" t="s">
        <v>692</v>
      </c>
      <c r="R642" s="62"/>
      <c r="S642" s="37"/>
      <c r="T642" s="44" t="str">
        <f t="shared" si="40"/>
        <v/>
      </c>
      <c r="U642" s="37"/>
      <c r="V642" s="39" t="str">
        <f t="shared" si="37"/>
        <v/>
      </c>
      <c r="W642" s="40" t="str">
        <f t="shared" si="38"/>
        <v/>
      </c>
      <c r="X642" s="41" t="str">
        <f t="shared" si="39"/>
        <v/>
      </c>
      <c r="Y642" s="42"/>
      <c r="Z642" s="42"/>
      <c r="AA642" s="42"/>
      <c r="AB642" s="42"/>
      <c r="AC642" s="42"/>
      <c r="AD642" s="43"/>
    </row>
    <row r="643" spans="2:30" ht="21.95" customHeight="1">
      <c r="B643" s="89"/>
      <c r="C643" s="78"/>
      <c r="D643" s="78"/>
      <c r="E643" s="36"/>
      <c r="F643" s="91"/>
      <c r="G643" s="83"/>
      <c r="H643" s="91"/>
      <c r="I643" s="83"/>
      <c r="J643" s="78"/>
      <c r="K643" s="83"/>
      <c r="L643" s="78"/>
      <c r="M643" s="78"/>
      <c r="N643" s="78"/>
      <c r="O643" s="83"/>
      <c r="P643" s="86"/>
      <c r="Q643" s="65" t="s">
        <v>693</v>
      </c>
      <c r="R643" s="62"/>
      <c r="S643" s="37"/>
      <c r="T643" s="44" t="str">
        <f t="shared" si="40"/>
        <v/>
      </c>
      <c r="U643" s="37"/>
      <c r="V643" s="39" t="str">
        <f t="shared" si="37"/>
        <v/>
      </c>
      <c r="W643" s="40" t="str">
        <f t="shared" si="38"/>
        <v/>
      </c>
      <c r="X643" s="41" t="str">
        <f t="shared" si="39"/>
        <v/>
      </c>
      <c r="Y643" s="42"/>
      <c r="Z643" s="42"/>
      <c r="AA643" s="42"/>
      <c r="AB643" s="42"/>
      <c r="AC643" s="42"/>
      <c r="AD643" s="43"/>
    </row>
    <row r="644" spans="2:30" ht="21.95" customHeight="1">
      <c r="B644" s="89"/>
      <c r="C644" s="78"/>
      <c r="D644" s="78"/>
      <c r="E644" s="36"/>
      <c r="F644" s="91"/>
      <c r="G644" s="83"/>
      <c r="H644" s="91"/>
      <c r="I644" s="83"/>
      <c r="J644" s="78"/>
      <c r="K644" s="83"/>
      <c r="L644" s="78"/>
      <c r="M644" s="78"/>
      <c r="N644" s="78"/>
      <c r="O644" s="83"/>
      <c r="P644" s="86"/>
      <c r="Q644" s="65" t="s">
        <v>694</v>
      </c>
      <c r="R644" s="62"/>
      <c r="S644" s="37"/>
      <c r="T644" s="44" t="str">
        <f t="shared" si="40"/>
        <v/>
      </c>
      <c r="U644" s="37"/>
      <c r="V644" s="39" t="str">
        <f t="shared" si="37"/>
        <v/>
      </c>
      <c r="W644" s="40" t="str">
        <f t="shared" si="38"/>
        <v/>
      </c>
      <c r="X644" s="41" t="str">
        <f t="shared" si="39"/>
        <v/>
      </c>
      <c r="Y644" s="42"/>
      <c r="Z644" s="42"/>
      <c r="AA644" s="42"/>
      <c r="AB644" s="42"/>
      <c r="AC644" s="42"/>
      <c r="AD644" s="43"/>
    </row>
    <row r="645" spans="2:30" ht="21.95" customHeight="1">
      <c r="B645" s="90"/>
      <c r="C645" s="79"/>
      <c r="D645" s="79"/>
      <c r="E645" s="36"/>
      <c r="F645" s="92"/>
      <c r="G645" s="84"/>
      <c r="H645" s="92"/>
      <c r="I645" s="84"/>
      <c r="J645" s="79"/>
      <c r="K645" s="84"/>
      <c r="L645" s="79"/>
      <c r="M645" s="79"/>
      <c r="N645" s="79"/>
      <c r="O645" s="84"/>
      <c r="P645" s="87"/>
      <c r="Q645" s="65" t="s">
        <v>695</v>
      </c>
      <c r="R645" s="62"/>
      <c r="S645" s="37"/>
      <c r="T645" s="44" t="str">
        <f t="shared" si="40"/>
        <v/>
      </c>
      <c r="U645" s="37"/>
      <c r="V645" s="39" t="str">
        <f t="shared" si="37"/>
        <v/>
      </c>
      <c r="W645" s="40" t="str">
        <f t="shared" si="38"/>
        <v/>
      </c>
      <c r="X645" s="41" t="str">
        <f t="shared" si="39"/>
        <v/>
      </c>
      <c r="Y645" s="42"/>
      <c r="Z645" s="42"/>
      <c r="AA645" s="42"/>
      <c r="AB645" s="42"/>
      <c r="AC645" s="42"/>
      <c r="AD645" s="43"/>
    </row>
    <row r="646" spans="2:30" ht="21.95" customHeight="1">
      <c r="B646" s="89" t="s">
        <v>914</v>
      </c>
      <c r="C646" s="77" t="str">
        <f>IF(F646="Sea level rise and storm surge","SL",IF(F646="Increased flooding","FL",IF(F646="Increased rainfall variability","RV",IF(F646="Increased average temperature","AT",IF(F646="Increase in hot days","HD",IF(F646="Increased fire risk","FR",IF(F646="Increased atmospheric CO2","AC","")))))))</f>
        <v/>
      </c>
      <c r="D646" s="77">
        <v>129</v>
      </c>
      <c r="E646" s="36"/>
      <c r="F646" s="94"/>
      <c r="G646" s="95"/>
      <c r="H646" s="94"/>
      <c r="I646" s="95"/>
      <c r="J646" s="77" t="str">
        <f>IF(I646="Almost Certain",5,IF(I646="likely",4,IF(I646="Possible",3,IF(I646="Unlikely",2,IF(I646="rare",1,"")))))</f>
        <v/>
      </c>
      <c r="K646" s="95"/>
      <c r="L646" s="77" t="str">
        <f>IF(K646="Catastrophic",5,IF(K646="Major",4,IF(K646="Moderate",3,IF(K646="Minor",2,IF(K646="Insignificant",1,"")))))</f>
        <v/>
      </c>
      <c r="M646" s="77" t="str">
        <f>IF(L646="","",L646+J646)</f>
        <v/>
      </c>
      <c r="N646" s="77" t="str">
        <f>IF(M646="","",IF(M646&lt;5,"Low",IF(AND(M646&gt;4,M646&lt;7),"Moderate",IF(M646=7,"High",IF(M646&gt;7,"Extreme",)))))</f>
        <v/>
      </c>
      <c r="O646" s="83"/>
      <c r="P646" s="88"/>
      <c r="Q646" s="65" t="s">
        <v>696</v>
      </c>
      <c r="R646" s="62"/>
      <c r="S646" s="37"/>
      <c r="T646" s="44" t="str">
        <f t="shared" si="40"/>
        <v/>
      </c>
      <c r="U646" s="37"/>
      <c r="V646" s="39" t="str">
        <f t="shared" si="37"/>
        <v/>
      </c>
      <c r="W646" s="40" t="str">
        <f t="shared" si="38"/>
        <v/>
      </c>
      <c r="X646" s="41" t="str">
        <f t="shared" si="39"/>
        <v/>
      </c>
      <c r="Y646" s="42"/>
      <c r="Z646" s="42"/>
      <c r="AA646" s="42"/>
      <c r="AB646" s="42"/>
      <c r="AC646" s="42"/>
      <c r="AD646" s="43"/>
    </row>
    <row r="647" spans="2:30" ht="21.95" customHeight="1">
      <c r="B647" s="89"/>
      <c r="C647" s="78"/>
      <c r="D647" s="78"/>
      <c r="E647" s="36"/>
      <c r="F647" s="91"/>
      <c r="G647" s="83"/>
      <c r="H647" s="91"/>
      <c r="I647" s="83"/>
      <c r="J647" s="78"/>
      <c r="K647" s="83"/>
      <c r="L647" s="78"/>
      <c r="M647" s="78"/>
      <c r="N647" s="78"/>
      <c r="O647" s="83"/>
      <c r="P647" s="86"/>
      <c r="Q647" s="65" t="s">
        <v>697</v>
      </c>
      <c r="R647" s="62"/>
      <c r="S647" s="37"/>
      <c r="T647" s="44" t="str">
        <f t="shared" si="40"/>
        <v/>
      </c>
      <c r="U647" s="37"/>
      <c r="V647" s="39" t="str">
        <f t="shared" si="37"/>
        <v/>
      </c>
      <c r="W647" s="40" t="str">
        <f t="shared" si="38"/>
        <v/>
      </c>
      <c r="X647" s="41" t="str">
        <f t="shared" si="39"/>
        <v/>
      </c>
      <c r="Y647" s="42"/>
      <c r="Z647" s="42"/>
      <c r="AA647" s="42"/>
      <c r="AB647" s="42"/>
      <c r="AC647" s="42"/>
      <c r="AD647" s="43"/>
    </row>
    <row r="648" spans="2:30" ht="21.95" customHeight="1">
      <c r="B648" s="89"/>
      <c r="C648" s="78"/>
      <c r="D648" s="78"/>
      <c r="E648" s="36"/>
      <c r="F648" s="91"/>
      <c r="G648" s="83"/>
      <c r="H648" s="91"/>
      <c r="I648" s="83"/>
      <c r="J648" s="78"/>
      <c r="K648" s="83"/>
      <c r="L648" s="78"/>
      <c r="M648" s="78"/>
      <c r="N648" s="78"/>
      <c r="O648" s="83"/>
      <c r="P648" s="86"/>
      <c r="Q648" s="65" t="s">
        <v>698</v>
      </c>
      <c r="R648" s="62"/>
      <c r="S648" s="37"/>
      <c r="T648" s="44" t="str">
        <f t="shared" si="40"/>
        <v/>
      </c>
      <c r="U648" s="37"/>
      <c r="V648" s="39" t="str">
        <f aca="true" t="shared" si="41" ref="V648:V711">IF(U648="Catastrophic",5,IF(U648="Major",4,IF(U648="Moderate",3,IF(U648="Minor",2,IF(U648="Insignificant",1,"")))))</f>
        <v/>
      </c>
      <c r="W648" s="40" t="str">
        <f aca="true" t="shared" si="42" ref="W648:W711">IF(V648="","",V648+T648)</f>
        <v/>
      </c>
      <c r="X648" s="41" t="str">
        <f aca="true" t="shared" si="43" ref="X648:X711">IF(W648="","",IF(W648&lt;5,"Low",IF(AND(W648&gt;4,W648&lt;7),"Moderate",IF(W648=7,"High",IF(W648&gt;7,"Extreme",)))))</f>
        <v/>
      </c>
      <c r="Y648" s="42"/>
      <c r="Z648" s="42"/>
      <c r="AA648" s="42"/>
      <c r="AB648" s="42"/>
      <c r="AC648" s="42"/>
      <c r="AD648" s="43"/>
    </row>
    <row r="649" spans="2:30" ht="21.95" customHeight="1">
      <c r="B649" s="89"/>
      <c r="C649" s="78"/>
      <c r="D649" s="78"/>
      <c r="E649" s="36"/>
      <c r="F649" s="91"/>
      <c r="G649" s="83"/>
      <c r="H649" s="91"/>
      <c r="I649" s="83"/>
      <c r="J649" s="78"/>
      <c r="K649" s="83"/>
      <c r="L649" s="78"/>
      <c r="M649" s="78"/>
      <c r="N649" s="78"/>
      <c r="O649" s="83"/>
      <c r="P649" s="86"/>
      <c r="Q649" s="65" t="s">
        <v>699</v>
      </c>
      <c r="R649" s="62"/>
      <c r="S649" s="37"/>
      <c r="T649" s="44" t="str">
        <f t="shared" si="40"/>
        <v/>
      </c>
      <c r="U649" s="37"/>
      <c r="V649" s="39" t="str">
        <f t="shared" si="41"/>
        <v/>
      </c>
      <c r="W649" s="40" t="str">
        <f t="shared" si="42"/>
        <v/>
      </c>
      <c r="X649" s="41" t="str">
        <f t="shared" si="43"/>
        <v/>
      </c>
      <c r="Y649" s="42"/>
      <c r="Z649" s="42"/>
      <c r="AA649" s="42"/>
      <c r="AB649" s="42"/>
      <c r="AC649" s="42"/>
      <c r="AD649" s="43"/>
    </row>
    <row r="650" spans="2:30" ht="21.95" customHeight="1">
      <c r="B650" s="90"/>
      <c r="C650" s="79"/>
      <c r="D650" s="79"/>
      <c r="E650" s="36"/>
      <c r="F650" s="92"/>
      <c r="G650" s="84"/>
      <c r="H650" s="92"/>
      <c r="I650" s="84"/>
      <c r="J650" s="79"/>
      <c r="K650" s="84"/>
      <c r="L650" s="79"/>
      <c r="M650" s="79"/>
      <c r="N650" s="79"/>
      <c r="O650" s="84"/>
      <c r="P650" s="87"/>
      <c r="Q650" s="65" t="s">
        <v>700</v>
      </c>
      <c r="R650" s="62"/>
      <c r="S650" s="37"/>
      <c r="T650" s="37" t="str">
        <f t="shared" si="40"/>
        <v/>
      </c>
      <c r="U650" s="37"/>
      <c r="V650" s="37" t="str">
        <f t="shared" si="41"/>
        <v/>
      </c>
      <c r="W650" s="37" t="str">
        <f t="shared" si="42"/>
        <v/>
      </c>
      <c r="X650" s="37" t="str">
        <f t="shared" si="43"/>
        <v/>
      </c>
      <c r="Y650" s="57"/>
      <c r="Z650" s="57"/>
      <c r="AA650" s="57"/>
      <c r="AB650" s="42"/>
      <c r="AC650" s="42"/>
      <c r="AD650" s="43"/>
    </row>
    <row r="651" spans="2:30" ht="21.95" customHeight="1">
      <c r="B651" s="89" t="s">
        <v>915</v>
      </c>
      <c r="C651" s="77" t="str">
        <f>IF(F651="Sea level rise and storm surge","SL",IF(F651="Increased flooding","FL",IF(F651="Increased rainfall variability","RV",IF(F651="Increased average temperature","AT",IF(F651="Increase in hot days","HD",IF(F651="Increased fire risk","FR",IF(F651="Increased atmospheric CO2","AC","")))))))</f>
        <v/>
      </c>
      <c r="D651" s="77">
        <v>130</v>
      </c>
      <c r="E651" s="36"/>
      <c r="F651" s="94"/>
      <c r="G651" s="95"/>
      <c r="H651" s="94"/>
      <c r="I651" s="95"/>
      <c r="J651" s="77" t="str">
        <f>IF(I651="Almost Certain",5,IF(I651="likely",4,IF(I651="Possible",3,IF(I651="Unlikely",2,IF(I651="rare",1,"")))))</f>
        <v/>
      </c>
      <c r="K651" s="95"/>
      <c r="L651" s="77" t="str">
        <f>IF(K651="Catastrophic",5,IF(K651="Major",4,IF(K651="Moderate",3,IF(K651="Minor",2,IF(K651="Insignificant",1,"")))))</f>
        <v/>
      </c>
      <c r="M651" s="77" t="str">
        <f>IF(L651="","",L651+J651)</f>
        <v/>
      </c>
      <c r="N651" s="77" t="str">
        <f>IF(M651="","",IF(M651&lt;5,"Low",IF(AND(M651&gt;4,M651&lt;7),"Moderate",IF(M651=7,"High",IF(M651&gt;7,"Extreme",)))))</f>
        <v/>
      </c>
      <c r="O651" s="83"/>
      <c r="P651" s="88"/>
      <c r="Q651" s="65" t="s">
        <v>701</v>
      </c>
      <c r="R651" s="62"/>
      <c r="S651" s="37"/>
      <c r="T651" s="44" t="str">
        <f t="shared" si="40"/>
        <v/>
      </c>
      <c r="U651" s="37"/>
      <c r="V651" s="39" t="str">
        <f t="shared" si="41"/>
        <v/>
      </c>
      <c r="W651" s="40" t="str">
        <f t="shared" si="42"/>
        <v/>
      </c>
      <c r="X651" s="41" t="str">
        <f t="shared" si="43"/>
        <v/>
      </c>
      <c r="Y651" s="42"/>
      <c r="Z651" s="42"/>
      <c r="AA651" s="42"/>
      <c r="AB651" s="42"/>
      <c r="AC651" s="42"/>
      <c r="AD651" s="43"/>
    </row>
    <row r="652" spans="2:30" ht="21.95" customHeight="1">
      <c r="B652" s="89"/>
      <c r="C652" s="78"/>
      <c r="D652" s="78"/>
      <c r="E652" s="36"/>
      <c r="F652" s="91"/>
      <c r="G652" s="83"/>
      <c r="H652" s="91"/>
      <c r="I652" s="83"/>
      <c r="J652" s="78"/>
      <c r="K652" s="83"/>
      <c r="L652" s="78"/>
      <c r="M652" s="78"/>
      <c r="N652" s="78"/>
      <c r="O652" s="83"/>
      <c r="P652" s="86"/>
      <c r="Q652" s="65" t="s">
        <v>702</v>
      </c>
      <c r="R652" s="62"/>
      <c r="S652" s="37"/>
      <c r="T652" s="44" t="str">
        <f t="shared" si="40"/>
        <v/>
      </c>
      <c r="U652" s="37"/>
      <c r="V652" s="39" t="str">
        <f t="shared" si="41"/>
        <v/>
      </c>
      <c r="W652" s="40" t="str">
        <f t="shared" si="42"/>
        <v/>
      </c>
      <c r="X652" s="41" t="str">
        <f t="shared" si="43"/>
        <v/>
      </c>
      <c r="Y652" s="42"/>
      <c r="Z652" s="42"/>
      <c r="AA652" s="42"/>
      <c r="AB652" s="42"/>
      <c r="AC652" s="42"/>
      <c r="AD652" s="43"/>
    </row>
    <row r="653" spans="2:30" ht="21.95" customHeight="1">
      <c r="B653" s="89"/>
      <c r="C653" s="78"/>
      <c r="D653" s="78"/>
      <c r="E653" s="36"/>
      <c r="F653" s="91"/>
      <c r="G653" s="83"/>
      <c r="H653" s="91"/>
      <c r="I653" s="83"/>
      <c r="J653" s="78"/>
      <c r="K653" s="83"/>
      <c r="L653" s="78"/>
      <c r="M653" s="78"/>
      <c r="N653" s="78"/>
      <c r="O653" s="83"/>
      <c r="P653" s="86"/>
      <c r="Q653" s="65" t="s">
        <v>703</v>
      </c>
      <c r="R653" s="62"/>
      <c r="S653" s="37"/>
      <c r="T653" s="44" t="str">
        <f t="shared" si="40"/>
        <v/>
      </c>
      <c r="U653" s="37"/>
      <c r="V653" s="39" t="str">
        <f t="shared" si="41"/>
        <v/>
      </c>
      <c r="W653" s="40" t="str">
        <f t="shared" si="42"/>
        <v/>
      </c>
      <c r="X653" s="41" t="str">
        <f t="shared" si="43"/>
        <v/>
      </c>
      <c r="Y653" s="42"/>
      <c r="Z653" s="42"/>
      <c r="AA653" s="42"/>
      <c r="AB653" s="42"/>
      <c r="AC653" s="42"/>
      <c r="AD653" s="43"/>
    </row>
    <row r="654" spans="2:30" ht="21.95" customHeight="1">
      <c r="B654" s="89"/>
      <c r="C654" s="78"/>
      <c r="D654" s="78"/>
      <c r="E654" s="36"/>
      <c r="F654" s="91"/>
      <c r="G654" s="83"/>
      <c r="H654" s="91"/>
      <c r="I654" s="83"/>
      <c r="J654" s="78"/>
      <c r="K654" s="83"/>
      <c r="L654" s="78"/>
      <c r="M654" s="78"/>
      <c r="N654" s="78"/>
      <c r="O654" s="83"/>
      <c r="P654" s="86"/>
      <c r="Q654" s="65" t="s">
        <v>704</v>
      </c>
      <c r="R654" s="62"/>
      <c r="S654" s="37"/>
      <c r="T654" s="44" t="str">
        <f t="shared" si="40"/>
        <v/>
      </c>
      <c r="U654" s="37"/>
      <c r="V654" s="39" t="str">
        <f t="shared" si="41"/>
        <v/>
      </c>
      <c r="W654" s="40" t="str">
        <f t="shared" si="42"/>
        <v/>
      </c>
      <c r="X654" s="41" t="str">
        <f t="shared" si="43"/>
        <v/>
      </c>
      <c r="Y654" s="42"/>
      <c r="Z654" s="42"/>
      <c r="AA654" s="42"/>
      <c r="AB654" s="42"/>
      <c r="AC654" s="42"/>
      <c r="AD654" s="43"/>
    </row>
    <row r="655" spans="2:30" ht="21.95" customHeight="1">
      <c r="B655" s="90"/>
      <c r="C655" s="79"/>
      <c r="D655" s="79"/>
      <c r="E655" s="36"/>
      <c r="F655" s="92"/>
      <c r="G655" s="84"/>
      <c r="H655" s="92"/>
      <c r="I655" s="84"/>
      <c r="J655" s="79"/>
      <c r="K655" s="84"/>
      <c r="L655" s="79"/>
      <c r="M655" s="79"/>
      <c r="N655" s="79"/>
      <c r="O655" s="84"/>
      <c r="P655" s="87"/>
      <c r="Q655" s="65" t="s">
        <v>705</v>
      </c>
      <c r="R655" s="62"/>
      <c r="S655" s="37"/>
      <c r="T655" s="44" t="str">
        <f t="shared" si="40"/>
        <v/>
      </c>
      <c r="U655" s="37"/>
      <c r="V655" s="39" t="str">
        <f t="shared" si="41"/>
        <v/>
      </c>
      <c r="W655" s="40" t="str">
        <f t="shared" si="42"/>
        <v/>
      </c>
      <c r="X655" s="41" t="str">
        <f t="shared" si="43"/>
        <v/>
      </c>
      <c r="Y655" s="42"/>
      <c r="Z655" s="42"/>
      <c r="AA655" s="42"/>
      <c r="AB655" s="42"/>
      <c r="AC655" s="42"/>
      <c r="AD655" s="43"/>
    </row>
    <row r="656" spans="2:30" ht="21.95" customHeight="1">
      <c r="B656" s="89" t="s">
        <v>916</v>
      </c>
      <c r="C656" s="77" t="str">
        <f>IF(F656="Sea level rise and storm surge","SL",IF(F656="Increased flooding","FL",IF(F656="Increased rainfall variability","RV",IF(F656="Increased average temperature","AT",IF(F656="Increase in hot days","HD",IF(F656="Increased fire risk","FR",IF(F656="Increased atmospheric CO2","AC","")))))))</f>
        <v/>
      </c>
      <c r="D656" s="77">
        <v>131</v>
      </c>
      <c r="E656" s="36"/>
      <c r="F656" s="94"/>
      <c r="G656" s="95"/>
      <c r="H656" s="94"/>
      <c r="I656" s="95"/>
      <c r="J656" s="77" t="str">
        <f>IF(I656="Almost Certain",5,IF(I656="likely",4,IF(I656="Possible",3,IF(I656="Unlikely",2,IF(I656="rare",1,"")))))</f>
        <v/>
      </c>
      <c r="K656" s="95"/>
      <c r="L656" s="77" t="str">
        <f>IF(K656="Catastrophic",5,IF(K656="Major",4,IF(K656="Moderate",3,IF(K656="Minor",2,IF(K656="Insignificant",1,"")))))</f>
        <v/>
      </c>
      <c r="M656" s="77" t="str">
        <f>IF(L656="","",L656+J656)</f>
        <v/>
      </c>
      <c r="N656" s="77" t="str">
        <f>IF(M656="","",IF(M656&lt;5,"Low",IF(AND(M656&gt;4,M656&lt;7),"Moderate",IF(M656=7,"High",IF(M656&gt;7,"Extreme",)))))</f>
        <v/>
      </c>
      <c r="O656" s="83"/>
      <c r="P656" s="88"/>
      <c r="Q656" s="65" t="s">
        <v>706</v>
      </c>
      <c r="R656" s="62"/>
      <c r="S656" s="37"/>
      <c r="T656" s="44" t="str">
        <f t="shared" si="40"/>
        <v/>
      </c>
      <c r="U656" s="37"/>
      <c r="V656" s="39" t="str">
        <f t="shared" si="41"/>
        <v/>
      </c>
      <c r="W656" s="40" t="str">
        <f t="shared" si="42"/>
        <v/>
      </c>
      <c r="X656" s="41" t="str">
        <f t="shared" si="43"/>
        <v/>
      </c>
      <c r="Y656" s="42"/>
      <c r="Z656" s="42"/>
      <c r="AA656" s="42"/>
      <c r="AB656" s="42"/>
      <c r="AC656" s="42"/>
      <c r="AD656" s="43"/>
    </row>
    <row r="657" spans="2:30" ht="21.95" customHeight="1">
      <c r="B657" s="89"/>
      <c r="C657" s="78"/>
      <c r="D657" s="78"/>
      <c r="E657" s="36"/>
      <c r="F657" s="91"/>
      <c r="G657" s="83"/>
      <c r="H657" s="91"/>
      <c r="I657" s="83"/>
      <c r="J657" s="78"/>
      <c r="K657" s="83"/>
      <c r="L657" s="78"/>
      <c r="M657" s="78"/>
      <c r="N657" s="78"/>
      <c r="O657" s="83"/>
      <c r="P657" s="86"/>
      <c r="Q657" s="65" t="s">
        <v>707</v>
      </c>
      <c r="R657" s="62"/>
      <c r="S657" s="37"/>
      <c r="T657" s="44" t="str">
        <f t="shared" si="40"/>
        <v/>
      </c>
      <c r="U657" s="37"/>
      <c r="V657" s="39" t="str">
        <f t="shared" si="41"/>
        <v/>
      </c>
      <c r="W657" s="40" t="str">
        <f t="shared" si="42"/>
        <v/>
      </c>
      <c r="X657" s="41" t="str">
        <f t="shared" si="43"/>
        <v/>
      </c>
      <c r="Y657" s="42"/>
      <c r="Z657" s="42"/>
      <c r="AA657" s="42"/>
      <c r="AB657" s="42"/>
      <c r="AC657" s="42"/>
      <c r="AD657" s="43"/>
    </row>
    <row r="658" spans="2:30" ht="21.95" customHeight="1">
      <c r="B658" s="89"/>
      <c r="C658" s="78"/>
      <c r="D658" s="78"/>
      <c r="E658" s="36"/>
      <c r="F658" s="91"/>
      <c r="G658" s="83"/>
      <c r="H658" s="91"/>
      <c r="I658" s="83"/>
      <c r="J658" s="78"/>
      <c r="K658" s="83"/>
      <c r="L658" s="78"/>
      <c r="M658" s="78"/>
      <c r="N658" s="78"/>
      <c r="O658" s="83"/>
      <c r="P658" s="86"/>
      <c r="Q658" s="65" t="s">
        <v>708</v>
      </c>
      <c r="R658" s="62"/>
      <c r="S658" s="37"/>
      <c r="T658" s="44" t="str">
        <f t="shared" si="40"/>
        <v/>
      </c>
      <c r="U658" s="37"/>
      <c r="V658" s="39" t="str">
        <f t="shared" si="41"/>
        <v/>
      </c>
      <c r="W658" s="40" t="str">
        <f t="shared" si="42"/>
        <v/>
      </c>
      <c r="X658" s="41" t="str">
        <f t="shared" si="43"/>
        <v/>
      </c>
      <c r="Y658" s="42"/>
      <c r="Z658" s="42"/>
      <c r="AA658" s="42"/>
      <c r="AB658" s="42"/>
      <c r="AC658" s="42"/>
      <c r="AD658" s="43"/>
    </row>
    <row r="659" spans="2:30" ht="21.95" customHeight="1">
      <c r="B659" s="89"/>
      <c r="C659" s="78"/>
      <c r="D659" s="78"/>
      <c r="E659" s="36"/>
      <c r="F659" s="91"/>
      <c r="G659" s="83"/>
      <c r="H659" s="91"/>
      <c r="I659" s="83"/>
      <c r="J659" s="78"/>
      <c r="K659" s="83"/>
      <c r="L659" s="78"/>
      <c r="M659" s="78"/>
      <c r="N659" s="78"/>
      <c r="O659" s="83"/>
      <c r="P659" s="86"/>
      <c r="Q659" s="65" t="s">
        <v>709</v>
      </c>
      <c r="R659" s="62"/>
      <c r="S659" s="37"/>
      <c r="T659" s="44" t="str">
        <f t="shared" si="40"/>
        <v/>
      </c>
      <c r="U659" s="37"/>
      <c r="V659" s="39" t="str">
        <f t="shared" si="41"/>
        <v/>
      </c>
      <c r="W659" s="40" t="str">
        <f t="shared" si="42"/>
        <v/>
      </c>
      <c r="X659" s="41" t="str">
        <f t="shared" si="43"/>
        <v/>
      </c>
      <c r="Y659" s="42"/>
      <c r="Z659" s="42"/>
      <c r="AA659" s="42"/>
      <c r="AB659" s="42"/>
      <c r="AC659" s="42"/>
      <c r="AD659" s="43"/>
    </row>
    <row r="660" spans="2:30" ht="21.95" customHeight="1">
      <c r="B660" s="90"/>
      <c r="C660" s="79"/>
      <c r="D660" s="79"/>
      <c r="E660" s="36"/>
      <c r="F660" s="92"/>
      <c r="G660" s="84"/>
      <c r="H660" s="92"/>
      <c r="I660" s="84"/>
      <c r="J660" s="79"/>
      <c r="K660" s="84"/>
      <c r="L660" s="79"/>
      <c r="M660" s="79"/>
      <c r="N660" s="79"/>
      <c r="O660" s="84"/>
      <c r="P660" s="87"/>
      <c r="Q660" s="65" t="s">
        <v>710</v>
      </c>
      <c r="R660" s="62"/>
      <c r="S660" s="37"/>
      <c r="T660" s="37" t="str">
        <f t="shared" si="40"/>
        <v/>
      </c>
      <c r="U660" s="37"/>
      <c r="V660" s="37" t="str">
        <f t="shared" si="41"/>
        <v/>
      </c>
      <c r="W660" s="37" t="str">
        <f t="shared" si="42"/>
        <v/>
      </c>
      <c r="X660" s="37" t="str">
        <f t="shared" si="43"/>
        <v/>
      </c>
      <c r="Y660" s="57"/>
      <c r="Z660" s="57"/>
      <c r="AA660" s="57"/>
      <c r="AB660" s="42"/>
      <c r="AC660" s="42"/>
      <c r="AD660" s="43"/>
    </row>
    <row r="661" spans="2:30" ht="21.95" customHeight="1">
      <c r="B661" s="89" t="s">
        <v>917</v>
      </c>
      <c r="C661" s="77" t="str">
        <f>IF(F661="Sea level rise and storm surge","SL",IF(F661="Increased flooding","FL",IF(F661="Increased rainfall variability","RV",IF(F661="Increased average temperature","AT",IF(F661="Increase in hot days","HD",IF(F661="Increased fire risk","FR",IF(F661="Increased atmospheric CO2","AC","")))))))</f>
        <v/>
      </c>
      <c r="D661" s="77">
        <v>132</v>
      </c>
      <c r="E661" s="36"/>
      <c r="F661" s="94"/>
      <c r="G661" s="95"/>
      <c r="H661" s="94"/>
      <c r="I661" s="95"/>
      <c r="J661" s="77" t="str">
        <f>IF(I661="Almost Certain",5,IF(I661="likely",4,IF(I661="Possible",3,IF(I661="Unlikely",2,IF(I661="rare",1,"")))))</f>
        <v/>
      </c>
      <c r="K661" s="95"/>
      <c r="L661" s="77" t="str">
        <f>IF(K661="Catastrophic",5,IF(K661="Major",4,IF(K661="Moderate",3,IF(K661="Minor",2,IF(K661="Insignificant",1,"")))))</f>
        <v/>
      </c>
      <c r="M661" s="77" t="str">
        <f>IF(L661="","",L661+J661)</f>
        <v/>
      </c>
      <c r="N661" s="77" t="str">
        <f>IF(M661="","",IF(M661&lt;5,"Low",IF(AND(M661&gt;4,M661&lt;7),"Moderate",IF(M661=7,"High",IF(M661&gt;7,"Extreme",)))))</f>
        <v/>
      </c>
      <c r="O661" s="83"/>
      <c r="P661" s="88"/>
      <c r="Q661" s="65" t="s">
        <v>711</v>
      </c>
      <c r="R661" s="62"/>
      <c r="S661" s="37"/>
      <c r="T661" s="44" t="str">
        <f t="shared" si="40"/>
        <v/>
      </c>
      <c r="U661" s="37"/>
      <c r="V661" s="39" t="str">
        <f t="shared" si="41"/>
        <v/>
      </c>
      <c r="W661" s="40" t="str">
        <f t="shared" si="42"/>
        <v/>
      </c>
      <c r="X661" s="41" t="str">
        <f t="shared" si="43"/>
        <v/>
      </c>
      <c r="Y661" s="42"/>
      <c r="Z661" s="42"/>
      <c r="AA661" s="42"/>
      <c r="AB661" s="42"/>
      <c r="AC661" s="42"/>
      <c r="AD661" s="43"/>
    </row>
    <row r="662" spans="2:30" ht="21.95" customHeight="1">
      <c r="B662" s="89"/>
      <c r="C662" s="78"/>
      <c r="D662" s="78"/>
      <c r="E662" s="36"/>
      <c r="F662" s="91"/>
      <c r="G662" s="83"/>
      <c r="H662" s="91"/>
      <c r="I662" s="83"/>
      <c r="J662" s="78"/>
      <c r="K662" s="83"/>
      <c r="L662" s="78"/>
      <c r="M662" s="78"/>
      <c r="N662" s="78"/>
      <c r="O662" s="83"/>
      <c r="P662" s="86"/>
      <c r="Q662" s="65" t="s">
        <v>712</v>
      </c>
      <c r="R662" s="62"/>
      <c r="S662" s="37"/>
      <c r="T662" s="44" t="str">
        <f aca="true" t="shared" si="44" ref="T662:T725">IF(S662="Almost Certain",5,IF(S662="likely",4,IF(S662="Possible",3,IF(S662="Unlikely",2,IF(S662="rare",1,"")))))</f>
        <v/>
      </c>
      <c r="U662" s="37"/>
      <c r="V662" s="39" t="str">
        <f t="shared" si="41"/>
        <v/>
      </c>
      <c r="W662" s="40" t="str">
        <f t="shared" si="42"/>
        <v/>
      </c>
      <c r="X662" s="41" t="str">
        <f t="shared" si="43"/>
        <v/>
      </c>
      <c r="Y662" s="42"/>
      <c r="Z662" s="42"/>
      <c r="AA662" s="42"/>
      <c r="AB662" s="42"/>
      <c r="AC662" s="42"/>
      <c r="AD662" s="43"/>
    </row>
    <row r="663" spans="2:30" ht="21.95" customHeight="1">
      <c r="B663" s="89"/>
      <c r="C663" s="78"/>
      <c r="D663" s="78"/>
      <c r="E663" s="36"/>
      <c r="F663" s="91"/>
      <c r="G663" s="83"/>
      <c r="H663" s="91"/>
      <c r="I663" s="83"/>
      <c r="J663" s="78"/>
      <c r="K663" s="83"/>
      <c r="L663" s="78"/>
      <c r="M663" s="78"/>
      <c r="N663" s="78"/>
      <c r="O663" s="83"/>
      <c r="P663" s="86"/>
      <c r="Q663" s="65" t="s">
        <v>713</v>
      </c>
      <c r="R663" s="62"/>
      <c r="S663" s="37"/>
      <c r="T663" s="44" t="str">
        <f t="shared" si="44"/>
        <v/>
      </c>
      <c r="U663" s="37"/>
      <c r="V663" s="39" t="str">
        <f t="shared" si="41"/>
        <v/>
      </c>
      <c r="W663" s="40" t="str">
        <f t="shared" si="42"/>
        <v/>
      </c>
      <c r="X663" s="41" t="str">
        <f t="shared" si="43"/>
        <v/>
      </c>
      <c r="Y663" s="42"/>
      <c r="Z663" s="42"/>
      <c r="AA663" s="42"/>
      <c r="AB663" s="42"/>
      <c r="AC663" s="42"/>
      <c r="AD663" s="43"/>
    </row>
    <row r="664" spans="2:30" ht="21.95" customHeight="1">
      <c r="B664" s="89"/>
      <c r="C664" s="78"/>
      <c r="D664" s="78"/>
      <c r="E664" s="36"/>
      <c r="F664" s="91"/>
      <c r="G664" s="83"/>
      <c r="H664" s="91"/>
      <c r="I664" s="83"/>
      <c r="J664" s="78"/>
      <c r="K664" s="83"/>
      <c r="L664" s="78"/>
      <c r="M664" s="78"/>
      <c r="N664" s="78"/>
      <c r="O664" s="83"/>
      <c r="P664" s="86"/>
      <c r="Q664" s="65" t="s">
        <v>714</v>
      </c>
      <c r="R664" s="62"/>
      <c r="S664" s="37"/>
      <c r="T664" s="44" t="str">
        <f t="shared" si="44"/>
        <v/>
      </c>
      <c r="U664" s="37"/>
      <c r="V664" s="39" t="str">
        <f t="shared" si="41"/>
        <v/>
      </c>
      <c r="W664" s="40" t="str">
        <f t="shared" si="42"/>
        <v/>
      </c>
      <c r="X664" s="41" t="str">
        <f t="shared" si="43"/>
        <v/>
      </c>
      <c r="Y664" s="42"/>
      <c r="Z664" s="42"/>
      <c r="AA664" s="42"/>
      <c r="AB664" s="42"/>
      <c r="AC664" s="42"/>
      <c r="AD664" s="43"/>
    </row>
    <row r="665" spans="2:30" ht="21.95" customHeight="1">
      <c r="B665" s="90"/>
      <c r="C665" s="79"/>
      <c r="D665" s="79"/>
      <c r="E665" s="36"/>
      <c r="F665" s="92"/>
      <c r="G665" s="84"/>
      <c r="H665" s="92"/>
      <c r="I665" s="84"/>
      <c r="J665" s="79"/>
      <c r="K665" s="84"/>
      <c r="L665" s="79"/>
      <c r="M665" s="79"/>
      <c r="N665" s="79"/>
      <c r="O665" s="84"/>
      <c r="P665" s="87"/>
      <c r="Q665" s="65" t="s">
        <v>715</v>
      </c>
      <c r="R665" s="62"/>
      <c r="S665" s="37"/>
      <c r="T665" s="44" t="str">
        <f t="shared" si="44"/>
        <v/>
      </c>
      <c r="U665" s="37"/>
      <c r="V665" s="39" t="str">
        <f t="shared" si="41"/>
        <v/>
      </c>
      <c r="W665" s="40" t="str">
        <f t="shared" si="42"/>
        <v/>
      </c>
      <c r="X665" s="41" t="str">
        <f t="shared" si="43"/>
        <v/>
      </c>
      <c r="Y665" s="42"/>
      <c r="Z665" s="42"/>
      <c r="AA665" s="42"/>
      <c r="AB665" s="42"/>
      <c r="AC665" s="42"/>
      <c r="AD665" s="43"/>
    </row>
    <row r="666" spans="2:30" ht="21.95" customHeight="1">
      <c r="B666" s="89" t="s">
        <v>918</v>
      </c>
      <c r="C666" s="77" t="str">
        <f>IF(F666="Sea level rise and storm surge","SL",IF(F666="Increased flooding","FL",IF(F666="Increased rainfall variability","RV",IF(F666="Increased average temperature","AT",IF(F666="Increase in hot days","HD",IF(F666="Increased fire risk","FR",IF(F666="Increased atmospheric CO2","AC","")))))))</f>
        <v/>
      </c>
      <c r="D666" s="77">
        <v>133</v>
      </c>
      <c r="E666" s="36"/>
      <c r="F666" s="94"/>
      <c r="G666" s="95"/>
      <c r="H666" s="94"/>
      <c r="I666" s="95"/>
      <c r="J666" s="77" t="str">
        <f>IF(I666="Almost Certain",5,IF(I666="likely",4,IF(I666="Possible",3,IF(I666="Unlikely",2,IF(I666="rare",1,"")))))</f>
        <v/>
      </c>
      <c r="K666" s="95"/>
      <c r="L666" s="77" t="str">
        <f>IF(K666="Catastrophic",5,IF(K666="Major",4,IF(K666="Moderate",3,IF(K666="Minor",2,IF(K666="Insignificant",1,"")))))</f>
        <v/>
      </c>
      <c r="M666" s="77" t="str">
        <f>IF(L666="","",L666+J666)</f>
        <v/>
      </c>
      <c r="N666" s="77" t="str">
        <f>IF(M666="","",IF(M666&lt;5,"Low",IF(AND(M666&gt;4,M666&lt;7),"Moderate",IF(M666=7,"High",IF(M666&gt;7,"Extreme",)))))</f>
        <v/>
      </c>
      <c r="O666" s="83"/>
      <c r="P666" s="88"/>
      <c r="Q666" s="65" t="s">
        <v>716</v>
      </c>
      <c r="R666" s="62"/>
      <c r="S666" s="37"/>
      <c r="T666" s="44" t="str">
        <f t="shared" si="44"/>
        <v/>
      </c>
      <c r="U666" s="37"/>
      <c r="V666" s="39" t="str">
        <f t="shared" si="41"/>
        <v/>
      </c>
      <c r="W666" s="40" t="str">
        <f t="shared" si="42"/>
        <v/>
      </c>
      <c r="X666" s="41" t="str">
        <f t="shared" si="43"/>
        <v/>
      </c>
      <c r="Y666" s="42"/>
      <c r="Z666" s="42"/>
      <c r="AA666" s="42"/>
      <c r="AB666" s="42"/>
      <c r="AC666" s="42"/>
      <c r="AD666" s="43"/>
    </row>
    <row r="667" spans="2:30" ht="21.95" customHeight="1">
      <c r="B667" s="89"/>
      <c r="C667" s="78"/>
      <c r="D667" s="78"/>
      <c r="E667" s="36"/>
      <c r="F667" s="91"/>
      <c r="G667" s="83"/>
      <c r="H667" s="91"/>
      <c r="I667" s="83"/>
      <c r="J667" s="78"/>
      <c r="K667" s="83"/>
      <c r="L667" s="78"/>
      <c r="M667" s="78"/>
      <c r="N667" s="78"/>
      <c r="O667" s="83"/>
      <c r="P667" s="86"/>
      <c r="Q667" s="65" t="s">
        <v>717</v>
      </c>
      <c r="R667" s="62"/>
      <c r="S667" s="37"/>
      <c r="T667" s="44" t="str">
        <f t="shared" si="44"/>
        <v/>
      </c>
      <c r="U667" s="37"/>
      <c r="V667" s="39" t="str">
        <f t="shared" si="41"/>
        <v/>
      </c>
      <c r="W667" s="40" t="str">
        <f t="shared" si="42"/>
        <v/>
      </c>
      <c r="X667" s="41" t="str">
        <f t="shared" si="43"/>
        <v/>
      </c>
      <c r="Y667" s="42"/>
      <c r="Z667" s="42"/>
      <c r="AA667" s="42"/>
      <c r="AB667" s="42"/>
      <c r="AC667" s="42"/>
      <c r="AD667" s="43"/>
    </row>
    <row r="668" spans="2:30" ht="21.95" customHeight="1">
      <c r="B668" s="89"/>
      <c r="C668" s="78"/>
      <c r="D668" s="78"/>
      <c r="E668" s="36"/>
      <c r="F668" s="91"/>
      <c r="G668" s="83"/>
      <c r="H668" s="91"/>
      <c r="I668" s="83"/>
      <c r="J668" s="78"/>
      <c r="K668" s="83"/>
      <c r="L668" s="78"/>
      <c r="M668" s="78"/>
      <c r="N668" s="78"/>
      <c r="O668" s="83"/>
      <c r="P668" s="86"/>
      <c r="Q668" s="65" t="s">
        <v>718</v>
      </c>
      <c r="R668" s="62"/>
      <c r="S668" s="37"/>
      <c r="T668" s="44" t="str">
        <f t="shared" si="44"/>
        <v/>
      </c>
      <c r="U668" s="37"/>
      <c r="V668" s="39" t="str">
        <f t="shared" si="41"/>
        <v/>
      </c>
      <c r="W668" s="40" t="str">
        <f t="shared" si="42"/>
        <v/>
      </c>
      <c r="X668" s="41" t="str">
        <f t="shared" si="43"/>
        <v/>
      </c>
      <c r="Y668" s="42"/>
      <c r="Z668" s="42"/>
      <c r="AA668" s="42"/>
      <c r="AB668" s="42"/>
      <c r="AC668" s="42"/>
      <c r="AD668" s="43"/>
    </row>
    <row r="669" spans="2:30" ht="21.95" customHeight="1">
      <c r="B669" s="89"/>
      <c r="C669" s="78"/>
      <c r="D669" s="78"/>
      <c r="E669" s="36"/>
      <c r="F669" s="91"/>
      <c r="G669" s="83"/>
      <c r="H669" s="91"/>
      <c r="I669" s="83"/>
      <c r="J669" s="78"/>
      <c r="K669" s="83"/>
      <c r="L669" s="78"/>
      <c r="M669" s="78"/>
      <c r="N669" s="78"/>
      <c r="O669" s="83"/>
      <c r="P669" s="86"/>
      <c r="Q669" s="65" t="s">
        <v>719</v>
      </c>
      <c r="R669" s="62"/>
      <c r="S669" s="37"/>
      <c r="T669" s="44" t="str">
        <f t="shared" si="44"/>
        <v/>
      </c>
      <c r="U669" s="37"/>
      <c r="V669" s="39" t="str">
        <f t="shared" si="41"/>
        <v/>
      </c>
      <c r="W669" s="40" t="str">
        <f t="shared" si="42"/>
        <v/>
      </c>
      <c r="X669" s="41" t="str">
        <f t="shared" si="43"/>
        <v/>
      </c>
      <c r="Y669" s="42"/>
      <c r="Z669" s="42"/>
      <c r="AA669" s="42"/>
      <c r="AB669" s="42"/>
      <c r="AC669" s="42"/>
      <c r="AD669" s="43"/>
    </row>
    <row r="670" spans="2:30" ht="21.95" customHeight="1">
      <c r="B670" s="90"/>
      <c r="C670" s="79"/>
      <c r="D670" s="79"/>
      <c r="E670" s="36"/>
      <c r="F670" s="92"/>
      <c r="G670" s="84"/>
      <c r="H670" s="92"/>
      <c r="I670" s="84"/>
      <c r="J670" s="79"/>
      <c r="K670" s="84"/>
      <c r="L670" s="79"/>
      <c r="M670" s="79"/>
      <c r="N670" s="79"/>
      <c r="O670" s="84"/>
      <c r="P670" s="87"/>
      <c r="Q670" s="65" t="s">
        <v>720</v>
      </c>
      <c r="R670" s="62"/>
      <c r="S670" s="37"/>
      <c r="T670" s="37" t="str">
        <f t="shared" si="44"/>
        <v/>
      </c>
      <c r="U670" s="37"/>
      <c r="V670" s="37" t="str">
        <f t="shared" si="41"/>
        <v/>
      </c>
      <c r="W670" s="37" t="str">
        <f t="shared" si="42"/>
        <v/>
      </c>
      <c r="X670" s="37" t="str">
        <f t="shared" si="43"/>
        <v/>
      </c>
      <c r="Y670" s="57"/>
      <c r="Z670" s="57"/>
      <c r="AA670" s="57"/>
      <c r="AB670" s="42"/>
      <c r="AC670" s="42"/>
      <c r="AD670" s="43"/>
    </row>
    <row r="671" spans="2:30" ht="21.95" customHeight="1">
      <c r="B671" s="89" t="s">
        <v>919</v>
      </c>
      <c r="C671" s="77" t="str">
        <f>IF(F671="Sea level rise and storm surge","SL",IF(F671="Increased flooding","FL",IF(F671="Increased rainfall variability","RV",IF(F671="Increased average temperature","AT",IF(F671="Increase in hot days","HD",IF(F671="Increased fire risk","FR",IF(F671="Increased atmospheric CO2","AC","")))))))</f>
        <v/>
      </c>
      <c r="D671" s="77">
        <v>134</v>
      </c>
      <c r="E671" s="36"/>
      <c r="F671" s="94"/>
      <c r="G671" s="95"/>
      <c r="H671" s="94"/>
      <c r="I671" s="95"/>
      <c r="J671" s="77" t="str">
        <f>IF(I671="Almost Certain",5,IF(I671="likely",4,IF(I671="Possible",3,IF(I671="Unlikely",2,IF(I671="rare",1,"")))))</f>
        <v/>
      </c>
      <c r="K671" s="95"/>
      <c r="L671" s="77" t="str">
        <f>IF(K671="Catastrophic",5,IF(K671="Major",4,IF(K671="Moderate",3,IF(K671="Minor",2,IF(K671="Insignificant",1,"")))))</f>
        <v/>
      </c>
      <c r="M671" s="77" t="str">
        <f>IF(L671="","",L671+J671)</f>
        <v/>
      </c>
      <c r="N671" s="77" t="str">
        <f>IF(M671="","",IF(M671&lt;5,"Low",IF(AND(M671&gt;4,M671&lt;7),"Moderate",IF(M671=7,"High",IF(M671&gt;7,"Extreme",)))))</f>
        <v/>
      </c>
      <c r="O671" s="83"/>
      <c r="P671" s="88"/>
      <c r="Q671" s="65" t="s">
        <v>721</v>
      </c>
      <c r="R671" s="62"/>
      <c r="S671" s="37"/>
      <c r="T671" s="44" t="str">
        <f t="shared" si="44"/>
        <v/>
      </c>
      <c r="U671" s="37"/>
      <c r="V671" s="39" t="str">
        <f t="shared" si="41"/>
        <v/>
      </c>
      <c r="W671" s="40" t="str">
        <f t="shared" si="42"/>
        <v/>
      </c>
      <c r="X671" s="41" t="str">
        <f t="shared" si="43"/>
        <v/>
      </c>
      <c r="Y671" s="42"/>
      <c r="Z671" s="42"/>
      <c r="AA671" s="42"/>
      <c r="AB671" s="42"/>
      <c r="AC671" s="42"/>
      <c r="AD671" s="43"/>
    </row>
    <row r="672" spans="2:30" ht="21.95" customHeight="1">
      <c r="B672" s="89"/>
      <c r="C672" s="78"/>
      <c r="D672" s="78"/>
      <c r="E672" s="36"/>
      <c r="F672" s="91"/>
      <c r="G672" s="83"/>
      <c r="H672" s="91"/>
      <c r="I672" s="83"/>
      <c r="J672" s="78"/>
      <c r="K672" s="83"/>
      <c r="L672" s="78"/>
      <c r="M672" s="78"/>
      <c r="N672" s="78"/>
      <c r="O672" s="83"/>
      <c r="P672" s="86"/>
      <c r="Q672" s="65" t="s">
        <v>722</v>
      </c>
      <c r="R672" s="62"/>
      <c r="S672" s="37"/>
      <c r="T672" s="44" t="str">
        <f t="shared" si="44"/>
        <v/>
      </c>
      <c r="U672" s="37"/>
      <c r="V672" s="39" t="str">
        <f t="shared" si="41"/>
        <v/>
      </c>
      <c r="W672" s="40" t="str">
        <f t="shared" si="42"/>
        <v/>
      </c>
      <c r="X672" s="41" t="str">
        <f t="shared" si="43"/>
        <v/>
      </c>
      <c r="Y672" s="42"/>
      <c r="Z672" s="42"/>
      <c r="AA672" s="42"/>
      <c r="AB672" s="42"/>
      <c r="AC672" s="42"/>
      <c r="AD672" s="43"/>
    </row>
    <row r="673" spans="2:30" ht="21.95" customHeight="1">
      <c r="B673" s="89"/>
      <c r="C673" s="78"/>
      <c r="D673" s="78"/>
      <c r="E673" s="36"/>
      <c r="F673" s="91"/>
      <c r="G673" s="83"/>
      <c r="H673" s="91"/>
      <c r="I673" s="83"/>
      <c r="J673" s="78"/>
      <c r="K673" s="83"/>
      <c r="L673" s="78"/>
      <c r="M673" s="78"/>
      <c r="N673" s="78"/>
      <c r="O673" s="83"/>
      <c r="P673" s="86"/>
      <c r="Q673" s="65" t="s">
        <v>723</v>
      </c>
      <c r="R673" s="62"/>
      <c r="S673" s="37"/>
      <c r="T673" s="44" t="str">
        <f t="shared" si="44"/>
        <v/>
      </c>
      <c r="U673" s="37"/>
      <c r="V673" s="39" t="str">
        <f t="shared" si="41"/>
        <v/>
      </c>
      <c r="W673" s="40" t="str">
        <f t="shared" si="42"/>
        <v/>
      </c>
      <c r="X673" s="41" t="str">
        <f t="shared" si="43"/>
        <v/>
      </c>
      <c r="Y673" s="42"/>
      <c r="Z673" s="42"/>
      <c r="AA673" s="42"/>
      <c r="AB673" s="42"/>
      <c r="AC673" s="42"/>
      <c r="AD673" s="43"/>
    </row>
    <row r="674" spans="2:30" ht="21.95" customHeight="1">
      <c r="B674" s="89"/>
      <c r="C674" s="78"/>
      <c r="D674" s="78"/>
      <c r="E674" s="36"/>
      <c r="F674" s="91"/>
      <c r="G674" s="83"/>
      <c r="H674" s="91"/>
      <c r="I674" s="83"/>
      <c r="J674" s="78"/>
      <c r="K674" s="83"/>
      <c r="L674" s="78"/>
      <c r="M674" s="78"/>
      <c r="N674" s="78"/>
      <c r="O674" s="83"/>
      <c r="P674" s="86"/>
      <c r="Q674" s="65" t="s">
        <v>724</v>
      </c>
      <c r="R674" s="62"/>
      <c r="S674" s="37"/>
      <c r="T674" s="44" t="str">
        <f t="shared" si="44"/>
        <v/>
      </c>
      <c r="U674" s="37"/>
      <c r="V674" s="39" t="str">
        <f t="shared" si="41"/>
        <v/>
      </c>
      <c r="W674" s="40" t="str">
        <f t="shared" si="42"/>
        <v/>
      </c>
      <c r="X674" s="41" t="str">
        <f t="shared" si="43"/>
        <v/>
      </c>
      <c r="Y674" s="42"/>
      <c r="Z674" s="42"/>
      <c r="AA674" s="42"/>
      <c r="AB674" s="42"/>
      <c r="AC674" s="42"/>
      <c r="AD674" s="43"/>
    </row>
    <row r="675" spans="2:30" ht="21.95" customHeight="1">
      <c r="B675" s="90"/>
      <c r="C675" s="79"/>
      <c r="D675" s="79"/>
      <c r="E675" s="36"/>
      <c r="F675" s="92"/>
      <c r="G675" s="84"/>
      <c r="H675" s="92"/>
      <c r="I675" s="84"/>
      <c r="J675" s="79"/>
      <c r="K675" s="84"/>
      <c r="L675" s="79"/>
      <c r="M675" s="79"/>
      <c r="N675" s="79"/>
      <c r="O675" s="84"/>
      <c r="P675" s="87"/>
      <c r="Q675" s="65" t="s">
        <v>725</v>
      </c>
      <c r="R675" s="62"/>
      <c r="S675" s="37"/>
      <c r="T675" s="44" t="str">
        <f t="shared" si="44"/>
        <v/>
      </c>
      <c r="U675" s="37"/>
      <c r="V675" s="39" t="str">
        <f t="shared" si="41"/>
        <v/>
      </c>
      <c r="W675" s="40" t="str">
        <f t="shared" si="42"/>
        <v/>
      </c>
      <c r="X675" s="41" t="str">
        <f t="shared" si="43"/>
        <v/>
      </c>
      <c r="Y675" s="42"/>
      <c r="Z675" s="42"/>
      <c r="AA675" s="42"/>
      <c r="AB675" s="42"/>
      <c r="AC675" s="42"/>
      <c r="AD675" s="43"/>
    </row>
    <row r="676" spans="2:30" ht="21.95" customHeight="1">
      <c r="B676" s="89" t="s">
        <v>920</v>
      </c>
      <c r="C676" s="77" t="str">
        <f>IF(F676="Sea level rise and storm surge","SL",IF(F676="Increased flooding","FL",IF(F676="Increased rainfall variability","RV",IF(F676="Increased average temperature","AT",IF(F676="Increase in hot days","HD",IF(F676="Increased fire risk","FR",IF(F676="Increased atmospheric CO2","AC","")))))))</f>
        <v/>
      </c>
      <c r="D676" s="77">
        <v>135</v>
      </c>
      <c r="E676" s="36"/>
      <c r="F676" s="94"/>
      <c r="G676" s="95"/>
      <c r="H676" s="94"/>
      <c r="I676" s="95"/>
      <c r="J676" s="77" t="str">
        <f>IF(I676="Almost Certain",5,IF(I676="likely",4,IF(I676="Possible",3,IF(I676="Unlikely",2,IF(I676="rare",1,"")))))</f>
        <v/>
      </c>
      <c r="K676" s="95"/>
      <c r="L676" s="77" t="str">
        <f>IF(K676="Catastrophic",5,IF(K676="Major",4,IF(K676="Moderate",3,IF(K676="Minor",2,IF(K676="Insignificant",1,"")))))</f>
        <v/>
      </c>
      <c r="M676" s="77" t="str">
        <f>IF(L676="","",L676+J676)</f>
        <v/>
      </c>
      <c r="N676" s="77" t="str">
        <f>IF(M676="","",IF(M676&lt;5,"Low",IF(AND(M676&gt;4,M676&lt;7),"Moderate",IF(M676=7,"High",IF(M676&gt;7,"Extreme",)))))</f>
        <v/>
      </c>
      <c r="O676" s="83"/>
      <c r="P676" s="88"/>
      <c r="Q676" s="65" t="s">
        <v>726</v>
      </c>
      <c r="R676" s="62"/>
      <c r="S676" s="37"/>
      <c r="T676" s="44" t="str">
        <f t="shared" si="44"/>
        <v/>
      </c>
      <c r="U676" s="37"/>
      <c r="V676" s="39" t="str">
        <f t="shared" si="41"/>
        <v/>
      </c>
      <c r="W676" s="40" t="str">
        <f t="shared" si="42"/>
        <v/>
      </c>
      <c r="X676" s="41" t="str">
        <f t="shared" si="43"/>
        <v/>
      </c>
      <c r="Y676" s="42"/>
      <c r="Z676" s="42"/>
      <c r="AA676" s="42"/>
      <c r="AB676" s="42"/>
      <c r="AC676" s="42"/>
      <c r="AD676" s="43"/>
    </row>
    <row r="677" spans="2:30" ht="21.95" customHeight="1">
      <c r="B677" s="89"/>
      <c r="C677" s="78"/>
      <c r="D677" s="78"/>
      <c r="E677" s="36"/>
      <c r="F677" s="91"/>
      <c r="G677" s="83"/>
      <c r="H677" s="91"/>
      <c r="I677" s="83"/>
      <c r="J677" s="78"/>
      <c r="K677" s="83"/>
      <c r="L677" s="78"/>
      <c r="M677" s="78"/>
      <c r="N677" s="78"/>
      <c r="O677" s="83"/>
      <c r="P677" s="86"/>
      <c r="Q677" s="65" t="s">
        <v>727</v>
      </c>
      <c r="R677" s="62"/>
      <c r="S677" s="37"/>
      <c r="T677" s="44" t="str">
        <f t="shared" si="44"/>
        <v/>
      </c>
      <c r="U677" s="37"/>
      <c r="V677" s="39" t="str">
        <f t="shared" si="41"/>
        <v/>
      </c>
      <c r="W677" s="40" t="str">
        <f t="shared" si="42"/>
        <v/>
      </c>
      <c r="X677" s="41" t="str">
        <f t="shared" si="43"/>
        <v/>
      </c>
      <c r="Y677" s="42"/>
      <c r="Z677" s="42"/>
      <c r="AA677" s="42"/>
      <c r="AB677" s="42"/>
      <c r="AC677" s="42"/>
      <c r="AD677" s="43"/>
    </row>
    <row r="678" spans="2:30" ht="21.95" customHeight="1">
      <c r="B678" s="89"/>
      <c r="C678" s="78"/>
      <c r="D678" s="78"/>
      <c r="E678" s="36"/>
      <c r="F678" s="91"/>
      <c r="G678" s="83"/>
      <c r="H678" s="91"/>
      <c r="I678" s="83"/>
      <c r="J678" s="78"/>
      <c r="K678" s="83"/>
      <c r="L678" s="78"/>
      <c r="M678" s="78"/>
      <c r="N678" s="78"/>
      <c r="O678" s="83"/>
      <c r="P678" s="86"/>
      <c r="Q678" s="65" t="s">
        <v>728</v>
      </c>
      <c r="R678" s="62"/>
      <c r="S678" s="37"/>
      <c r="T678" s="44" t="str">
        <f t="shared" si="44"/>
        <v/>
      </c>
      <c r="U678" s="37"/>
      <c r="V678" s="39" t="str">
        <f t="shared" si="41"/>
        <v/>
      </c>
      <c r="W678" s="40" t="str">
        <f t="shared" si="42"/>
        <v/>
      </c>
      <c r="X678" s="41" t="str">
        <f t="shared" si="43"/>
        <v/>
      </c>
      <c r="Y678" s="42"/>
      <c r="Z678" s="42"/>
      <c r="AA678" s="42"/>
      <c r="AB678" s="42"/>
      <c r="AC678" s="42"/>
      <c r="AD678" s="43"/>
    </row>
    <row r="679" spans="2:30" ht="21.95" customHeight="1">
      <c r="B679" s="89"/>
      <c r="C679" s="78"/>
      <c r="D679" s="78"/>
      <c r="E679" s="36"/>
      <c r="F679" s="91"/>
      <c r="G679" s="83"/>
      <c r="H679" s="91"/>
      <c r="I679" s="83"/>
      <c r="J679" s="78"/>
      <c r="K679" s="83"/>
      <c r="L679" s="78"/>
      <c r="M679" s="78"/>
      <c r="N679" s="78"/>
      <c r="O679" s="83"/>
      <c r="P679" s="86"/>
      <c r="Q679" s="65" t="s">
        <v>729</v>
      </c>
      <c r="R679" s="62"/>
      <c r="S679" s="37"/>
      <c r="T679" s="44" t="str">
        <f t="shared" si="44"/>
        <v/>
      </c>
      <c r="U679" s="37"/>
      <c r="V679" s="39" t="str">
        <f t="shared" si="41"/>
        <v/>
      </c>
      <c r="W679" s="40" t="str">
        <f t="shared" si="42"/>
        <v/>
      </c>
      <c r="X679" s="41" t="str">
        <f t="shared" si="43"/>
        <v/>
      </c>
      <c r="Y679" s="42"/>
      <c r="Z679" s="42"/>
      <c r="AA679" s="42"/>
      <c r="AB679" s="42"/>
      <c r="AC679" s="42"/>
      <c r="AD679" s="43"/>
    </row>
    <row r="680" spans="2:30" ht="21.95" customHeight="1">
      <c r="B680" s="90"/>
      <c r="C680" s="79"/>
      <c r="D680" s="79"/>
      <c r="E680" s="36"/>
      <c r="F680" s="92"/>
      <c r="G680" s="84"/>
      <c r="H680" s="92"/>
      <c r="I680" s="84"/>
      <c r="J680" s="79"/>
      <c r="K680" s="84"/>
      <c r="L680" s="79"/>
      <c r="M680" s="79"/>
      <c r="N680" s="79"/>
      <c r="O680" s="84"/>
      <c r="P680" s="87"/>
      <c r="Q680" s="65" t="s">
        <v>730</v>
      </c>
      <c r="R680" s="62"/>
      <c r="S680" s="37"/>
      <c r="T680" s="37" t="str">
        <f t="shared" si="44"/>
        <v/>
      </c>
      <c r="U680" s="37"/>
      <c r="V680" s="37" t="str">
        <f t="shared" si="41"/>
        <v/>
      </c>
      <c r="W680" s="37" t="str">
        <f t="shared" si="42"/>
        <v/>
      </c>
      <c r="X680" s="37" t="str">
        <f t="shared" si="43"/>
        <v/>
      </c>
      <c r="Y680" s="57"/>
      <c r="Z680" s="57"/>
      <c r="AA680" s="57"/>
      <c r="AB680" s="42"/>
      <c r="AC680" s="42"/>
      <c r="AD680" s="43"/>
    </row>
    <row r="681" spans="2:30" ht="21.95" customHeight="1">
      <c r="B681" s="89" t="s">
        <v>921</v>
      </c>
      <c r="C681" s="77" t="str">
        <f>IF(F681="Sea level rise and storm surge","SL",IF(F681="Increased flooding","FL",IF(F681="Increased rainfall variability","RV",IF(F681="Increased average temperature","AT",IF(F681="Increase in hot days","HD",IF(F681="Increased fire risk","FR",IF(F681="Increased atmospheric CO2","AC","")))))))</f>
        <v/>
      </c>
      <c r="D681" s="77">
        <v>136</v>
      </c>
      <c r="E681" s="36"/>
      <c r="F681" s="94"/>
      <c r="G681" s="95"/>
      <c r="H681" s="94"/>
      <c r="I681" s="95"/>
      <c r="J681" s="77" t="str">
        <f>IF(I681="Almost Certain",5,IF(I681="likely",4,IF(I681="Possible",3,IF(I681="Unlikely",2,IF(I681="rare",1,"")))))</f>
        <v/>
      </c>
      <c r="K681" s="95"/>
      <c r="L681" s="77" t="str">
        <f>IF(K681="Catastrophic",5,IF(K681="Major",4,IF(K681="Moderate",3,IF(K681="Minor",2,IF(K681="Insignificant",1,"")))))</f>
        <v/>
      </c>
      <c r="M681" s="77" t="str">
        <f>IF(L681="","",L681+J681)</f>
        <v/>
      </c>
      <c r="N681" s="77" t="str">
        <f>IF(M681="","",IF(M681&lt;5,"Low",IF(AND(M681&gt;4,M681&lt;7),"Moderate",IF(M681=7,"High",IF(M681&gt;7,"Extreme",)))))</f>
        <v/>
      </c>
      <c r="O681" s="83"/>
      <c r="P681" s="88"/>
      <c r="Q681" s="65" t="s">
        <v>731</v>
      </c>
      <c r="R681" s="62"/>
      <c r="S681" s="37"/>
      <c r="T681" s="44" t="str">
        <f t="shared" si="44"/>
        <v/>
      </c>
      <c r="U681" s="37"/>
      <c r="V681" s="39" t="str">
        <f t="shared" si="41"/>
        <v/>
      </c>
      <c r="W681" s="40" t="str">
        <f t="shared" si="42"/>
        <v/>
      </c>
      <c r="X681" s="41" t="str">
        <f t="shared" si="43"/>
        <v/>
      </c>
      <c r="Y681" s="42"/>
      <c r="Z681" s="42"/>
      <c r="AA681" s="42"/>
      <c r="AB681" s="42"/>
      <c r="AC681" s="42"/>
      <c r="AD681" s="43"/>
    </row>
    <row r="682" spans="2:30" ht="21.95" customHeight="1">
      <c r="B682" s="89"/>
      <c r="C682" s="78"/>
      <c r="D682" s="78"/>
      <c r="E682" s="36"/>
      <c r="F682" s="91"/>
      <c r="G682" s="83"/>
      <c r="H682" s="91"/>
      <c r="I682" s="83"/>
      <c r="J682" s="78"/>
      <c r="K682" s="83"/>
      <c r="L682" s="78"/>
      <c r="M682" s="78"/>
      <c r="N682" s="78"/>
      <c r="O682" s="83"/>
      <c r="P682" s="86"/>
      <c r="Q682" s="65" t="s">
        <v>732</v>
      </c>
      <c r="R682" s="62"/>
      <c r="S682" s="37"/>
      <c r="T682" s="44" t="str">
        <f t="shared" si="44"/>
        <v/>
      </c>
      <c r="U682" s="37"/>
      <c r="V682" s="39" t="str">
        <f t="shared" si="41"/>
        <v/>
      </c>
      <c r="W682" s="40" t="str">
        <f t="shared" si="42"/>
        <v/>
      </c>
      <c r="X682" s="41" t="str">
        <f t="shared" si="43"/>
        <v/>
      </c>
      <c r="Y682" s="42"/>
      <c r="Z682" s="42"/>
      <c r="AA682" s="42"/>
      <c r="AB682" s="42"/>
      <c r="AC682" s="42"/>
      <c r="AD682" s="43"/>
    </row>
    <row r="683" spans="2:30" ht="21.95" customHeight="1">
      <c r="B683" s="89"/>
      <c r="C683" s="78"/>
      <c r="D683" s="78"/>
      <c r="E683" s="36"/>
      <c r="F683" s="91"/>
      <c r="G683" s="83"/>
      <c r="H683" s="91"/>
      <c r="I683" s="83"/>
      <c r="J683" s="78"/>
      <c r="K683" s="83"/>
      <c r="L683" s="78"/>
      <c r="M683" s="78"/>
      <c r="N683" s="78"/>
      <c r="O683" s="83"/>
      <c r="P683" s="86"/>
      <c r="Q683" s="65" t="s">
        <v>733</v>
      </c>
      <c r="R683" s="62"/>
      <c r="S683" s="37"/>
      <c r="T683" s="44" t="str">
        <f t="shared" si="44"/>
        <v/>
      </c>
      <c r="U683" s="37"/>
      <c r="V683" s="39" t="str">
        <f t="shared" si="41"/>
        <v/>
      </c>
      <c r="W683" s="40" t="str">
        <f t="shared" si="42"/>
        <v/>
      </c>
      <c r="X683" s="41" t="str">
        <f t="shared" si="43"/>
        <v/>
      </c>
      <c r="Y683" s="42"/>
      <c r="Z683" s="42"/>
      <c r="AA683" s="42"/>
      <c r="AB683" s="42"/>
      <c r="AC683" s="42"/>
      <c r="AD683" s="43"/>
    </row>
    <row r="684" spans="2:30" ht="21.95" customHeight="1">
      <c r="B684" s="89"/>
      <c r="C684" s="78"/>
      <c r="D684" s="78"/>
      <c r="E684" s="36"/>
      <c r="F684" s="91"/>
      <c r="G684" s="83"/>
      <c r="H684" s="91"/>
      <c r="I684" s="83"/>
      <c r="J684" s="78"/>
      <c r="K684" s="83"/>
      <c r="L684" s="78"/>
      <c r="M684" s="78"/>
      <c r="N684" s="78"/>
      <c r="O684" s="83"/>
      <c r="P684" s="86"/>
      <c r="Q684" s="65" t="s">
        <v>734</v>
      </c>
      <c r="R684" s="62"/>
      <c r="S684" s="37"/>
      <c r="T684" s="44" t="str">
        <f t="shared" si="44"/>
        <v/>
      </c>
      <c r="U684" s="37"/>
      <c r="V684" s="39" t="str">
        <f t="shared" si="41"/>
        <v/>
      </c>
      <c r="W684" s="40" t="str">
        <f t="shared" si="42"/>
        <v/>
      </c>
      <c r="X684" s="41" t="str">
        <f t="shared" si="43"/>
        <v/>
      </c>
      <c r="Y684" s="42"/>
      <c r="Z684" s="42"/>
      <c r="AA684" s="42"/>
      <c r="AB684" s="42"/>
      <c r="AC684" s="42"/>
      <c r="AD684" s="43"/>
    </row>
    <row r="685" spans="2:30" ht="21.95" customHeight="1">
      <c r="B685" s="90"/>
      <c r="C685" s="79"/>
      <c r="D685" s="79"/>
      <c r="E685" s="36"/>
      <c r="F685" s="92"/>
      <c r="G685" s="84"/>
      <c r="H685" s="92"/>
      <c r="I685" s="84"/>
      <c r="J685" s="79"/>
      <c r="K685" s="84"/>
      <c r="L685" s="79"/>
      <c r="M685" s="79"/>
      <c r="N685" s="79"/>
      <c r="O685" s="84"/>
      <c r="P685" s="87"/>
      <c r="Q685" s="65" t="s">
        <v>735</v>
      </c>
      <c r="R685" s="62"/>
      <c r="S685" s="37"/>
      <c r="T685" s="44" t="str">
        <f t="shared" si="44"/>
        <v/>
      </c>
      <c r="U685" s="37"/>
      <c r="V685" s="39" t="str">
        <f t="shared" si="41"/>
        <v/>
      </c>
      <c r="W685" s="40" t="str">
        <f t="shared" si="42"/>
        <v/>
      </c>
      <c r="X685" s="41" t="str">
        <f t="shared" si="43"/>
        <v/>
      </c>
      <c r="Y685" s="42"/>
      <c r="Z685" s="42"/>
      <c r="AA685" s="42"/>
      <c r="AB685" s="42"/>
      <c r="AC685" s="42"/>
      <c r="AD685" s="43"/>
    </row>
    <row r="686" spans="2:30" ht="21.95" customHeight="1">
      <c r="B686" s="89" t="s">
        <v>922</v>
      </c>
      <c r="C686" s="77" t="str">
        <f>IF(F686="Sea level rise and storm surge","SL",IF(F686="Increased flooding","FL",IF(F686="Increased rainfall variability","RV",IF(F686="Increased average temperature","AT",IF(F686="Increase in hot days","HD",IF(F686="Increased fire risk","FR",IF(F686="Increased atmospheric CO2","AC","")))))))</f>
        <v/>
      </c>
      <c r="D686" s="77">
        <v>137</v>
      </c>
      <c r="E686" s="36"/>
      <c r="F686" s="94"/>
      <c r="G686" s="95"/>
      <c r="H686" s="94"/>
      <c r="I686" s="95"/>
      <c r="J686" s="77" t="str">
        <f>IF(I686="Almost Certain",5,IF(I686="likely",4,IF(I686="Possible",3,IF(I686="Unlikely",2,IF(I686="rare",1,"")))))</f>
        <v/>
      </c>
      <c r="K686" s="95"/>
      <c r="L686" s="77" t="str">
        <f>IF(K686="Catastrophic",5,IF(K686="Major",4,IF(K686="Moderate",3,IF(K686="Minor",2,IF(K686="Insignificant",1,"")))))</f>
        <v/>
      </c>
      <c r="M686" s="77" t="str">
        <f>IF(L686="","",L686+J686)</f>
        <v/>
      </c>
      <c r="N686" s="77" t="str">
        <f>IF(M686="","",IF(M686&lt;5,"Low",IF(AND(M686&gt;4,M686&lt;7),"Moderate",IF(M686=7,"High",IF(M686&gt;7,"Extreme",)))))</f>
        <v/>
      </c>
      <c r="O686" s="83"/>
      <c r="P686" s="88"/>
      <c r="Q686" s="65" t="s">
        <v>736</v>
      </c>
      <c r="R686" s="62"/>
      <c r="S686" s="37"/>
      <c r="T686" s="44" t="str">
        <f t="shared" si="44"/>
        <v/>
      </c>
      <c r="U686" s="37"/>
      <c r="V686" s="39" t="str">
        <f t="shared" si="41"/>
        <v/>
      </c>
      <c r="W686" s="40" t="str">
        <f t="shared" si="42"/>
        <v/>
      </c>
      <c r="X686" s="41" t="str">
        <f t="shared" si="43"/>
        <v/>
      </c>
      <c r="Y686" s="42"/>
      <c r="Z686" s="42"/>
      <c r="AA686" s="42"/>
      <c r="AB686" s="42"/>
      <c r="AC686" s="42"/>
      <c r="AD686" s="43"/>
    </row>
    <row r="687" spans="2:30" ht="21.95" customHeight="1">
      <c r="B687" s="89"/>
      <c r="C687" s="78"/>
      <c r="D687" s="78"/>
      <c r="E687" s="36"/>
      <c r="F687" s="91"/>
      <c r="G687" s="83"/>
      <c r="H687" s="91"/>
      <c r="I687" s="83"/>
      <c r="J687" s="78"/>
      <c r="K687" s="83"/>
      <c r="L687" s="78"/>
      <c r="M687" s="78"/>
      <c r="N687" s="78"/>
      <c r="O687" s="83"/>
      <c r="P687" s="86"/>
      <c r="Q687" s="65" t="s">
        <v>737</v>
      </c>
      <c r="R687" s="62"/>
      <c r="S687" s="37"/>
      <c r="T687" s="44" t="str">
        <f t="shared" si="44"/>
        <v/>
      </c>
      <c r="U687" s="37"/>
      <c r="V687" s="39" t="str">
        <f t="shared" si="41"/>
        <v/>
      </c>
      <c r="W687" s="40" t="str">
        <f t="shared" si="42"/>
        <v/>
      </c>
      <c r="X687" s="41" t="str">
        <f t="shared" si="43"/>
        <v/>
      </c>
      <c r="Y687" s="42"/>
      <c r="Z687" s="42"/>
      <c r="AA687" s="42"/>
      <c r="AB687" s="42"/>
      <c r="AC687" s="42"/>
      <c r="AD687" s="43"/>
    </row>
    <row r="688" spans="2:30" ht="21.95" customHeight="1">
      <c r="B688" s="89"/>
      <c r="C688" s="78"/>
      <c r="D688" s="78"/>
      <c r="E688" s="36"/>
      <c r="F688" s="91"/>
      <c r="G688" s="83"/>
      <c r="H688" s="91"/>
      <c r="I688" s="83"/>
      <c r="J688" s="78"/>
      <c r="K688" s="83"/>
      <c r="L688" s="78"/>
      <c r="M688" s="78"/>
      <c r="N688" s="78"/>
      <c r="O688" s="83"/>
      <c r="P688" s="86"/>
      <c r="Q688" s="65" t="s">
        <v>738</v>
      </c>
      <c r="R688" s="62"/>
      <c r="S688" s="37"/>
      <c r="T688" s="44" t="str">
        <f t="shared" si="44"/>
        <v/>
      </c>
      <c r="U688" s="37"/>
      <c r="V688" s="39" t="str">
        <f t="shared" si="41"/>
        <v/>
      </c>
      <c r="W688" s="40" t="str">
        <f t="shared" si="42"/>
        <v/>
      </c>
      <c r="X688" s="41" t="str">
        <f t="shared" si="43"/>
        <v/>
      </c>
      <c r="Y688" s="42"/>
      <c r="Z688" s="42"/>
      <c r="AA688" s="42"/>
      <c r="AB688" s="42"/>
      <c r="AC688" s="42"/>
      <c r="AD688" s="43"/>
    </row>
    <row r="689" spans="2:30" ht="21.95" customHeight="1">
      <c r="B689" s="89"/>
      <c r="C689" s="78"/>
      <c r="D689" s="78"/>
      <c r="E689" s="36"/>
      <c r="F689" s="91"/>
      <c r="G689" s="83"/>
      <c r="H689" s="91"/>
      <c r="I689" s="83"/>
      <c r="J689" s="78"/>
      <c r="K689" s="83"/>
      <c r="L689" s="78"/>
      <c r="M689" s="78"/>
      <c r="N689" s="78"/>
      <c r="O689" s="83"/>
      <c r="P689" s="86"/>
      <c r="Q689" s="65" t="s">
        <v>739</v>
      </c>
      <c r="R689" s="62"/>
      <c r="S689" s="37"/>
      <c r="T689" s="44" t="str">
        <f t="shared" si="44"/>
        <v/>
      </c>
      <c r="U689" s="37"/>
      <c r="V689" s="39" t="str">
        <f t="shared" si="41"/>
        <v/>
      </c>
      <c r="W689" s="40" t="str">
        <f t="shared" si="42"/>
        <v/>
      </c>
      <c r="X689" s="41" t="str">
        <f t="shared" si="43"/>
        <v/>
      </c>
      <c r="Y689" s="42"/>
      <c r="Z689" s="42"/>
      <c r="AA689" s="42"/>
      <c r="AB689" s="42"/>
      <c r="AC689" s="42"/>
      <c r="AD689" s="43"/>
    </row>
    <row r="690" spans="2:30" ht="21.95" customHeight="1">
      <c r="B690" s="90"/>
      <c r="C690" s="79"/>
      <c r="D690" s="79"/>
      <c r="E690" s="36"/>
      <c r="F690" s="92"/>
      <c r="G690" s="84"/>
      <c r="H690" s="92"/>
      <c r="I690" s="84"/>
      <c r="J690" s="79"/>
      <c r="K690" s="84"/>
      <c r="L690" s="79"/>
      <c r="M690" s="79"/>
      <c r="N690" s="79"/>
      <c r="O690" s="84"/>
      <c r="P690" s="87"/>
      <c r="Q690" s="65" t="s">
        <v>740</v>
      </c>
      <c r="R690" s="62"/>
      <c r="S690" s="37"/>
      <c r="T690" s="37" t="str">
        <f t="shared" si="44"/>
        <v/>
      </c>
      <c r="U690" s="37"/>
      <c r="V690" s="37" t="str">
        <f t="shared" si="41"/>
        <v/>
      </c>
      <c r="W690" s="37" t="str">
        <f t="shared" si="42"/>
        <v/>
      </c>
      <c r="X690" s="37" t="str">
        <f t="shared" si="43"/>
        <v/>
      </c>
      <c r="Y690" s="57"/>
      <c r="Z690" s="57"/>
      <c r="AA690" s="57"/>
      <c r="AB690" s="42"/>
      <c r="AC690" s="42"/>
      <c r="AD690" s="43"/>
    </row>
    <row r="691" spans="2:30" ht="21.95" customHeight="1">
      <c r="B691" s="89" t="s">
        <v>923</v>
      </c>
      <c r="C691" s="77" t="str">
        <f>IF(F691="Sea level rise and storm surge","SL",IF(F691="Increased flooding","FL",IF(F691="Increased rainfall variability","RV",IF(F691="Increased average temperature","AT",IF(F691="Increase in hot days","HD",IF(F691="Increased fire risk","FR",IF(F691="Increased atmospheric CO2","AC","")))))))</f>
        <v/>
      </c>
      <c r="D691" s="77">
        <v>138</v>
      </c>
      <c r="E691" s="36"/>
      <c r="F691" s="94"/>
      <c r="G691" s="95"/>
      <c r="H691" s="94"/>
      <c r="I691" s="95"/>
      <c r="J691" s="77" t="str">
        <f>IF(I691="Almost Certain",5,IF(I691="likely",4,IF(I691="Possible",3,IF(I691="Unlikely",2,IF(I691="rare",1,"")))))</f>
        <v/>
      </c>
      <c r="K691" s="95"/>
      <c r="L691" s="77" t="str">
        <f>IF(K691="Catastrophic",5,IF(K691="Major",4,IF(K691="Moderate",3,IF(K691="Minor",2,IF(K691="Insignificant",1,"")))))</f>
        <v/>
      </c>
      <c r="M691" s="77" t="str">
        <f>IF(L691="","",L691+J691)</f>
        <v/>
      </c>
      <c r="N691" s="77" t="str">
        <f>IF(M691="","",IF(M691&lt;5,"Low",IF(AND(M691&gt;4,M691&lt;7),"Moderate",IF(M691=7,"High",IF(M691&gt;7,"Extreme",)))))</f>
        <v/>
      </c>
      <c r="O691" s="83"/>
      <c r="P691" s="88"/>
      <c r="Q691" s="65" t="s">
        <v>741</v>
      </c>
      <c r="R691" s="62"/>
      <c r="S691" s="37"/>
      <c r="T691" s="44" t="str">
        <f t="shared" si="44"/>
        <v/>
      </c>
      <c r="U691" s="37"/>
      <c r="V691" s="39" t="str">
        <f t="shared" si="41"/>
        <v/>
      </c>
      <c r="W691" s="40" t="str">
        <f t="shared" si="42"/>
        <v/>
      </c>
      <c r="X691" s="41" t="str">
        <f t="shared" si="43"/>
        <v/>
      </c>
      <c r="Y691" s="42"/>
      <c r="Z691" s="42"/>
      <c r="AA691" s="42"/>
      <c r="AB691" s="42"/>
      <c r="AC691" s="42"/>
      <c r="AD691" s="43"/>
    </row>
    <row r="692" spans="2:30" ht="21.95" customHeight="1">
      <c r="B692" s="89"/>
      <c r="C692" s="78"/>
      <c r="D692" s="78"/>
      <c r="E692" s="36"/>
      <c r="F692" s="91"/>
      <c r="G692" s="83"/>
      <c r="H692" s="91"/>
      <c r="I692" s="83"/>
      <c r="J692" s="78"/>
      <c r="K692" s="83"/>
      <c r="L692" s="78"/>
      <c r="M692" s="78"/>
      <c r="N692" s="78"/>
      <c r="O692" s="83"/>
      <c r="P692" s="86"/>
      <c r="Q692" s="65" t="s">
        <v>742</v>
      </c>
      <c r="R692" s="62"/>
      <c r="S692" s="37"/>
      <c r="T692" s="44" t="str">
        <f t="shared" si="44"/>
        <v/>
      </c>
      <c r="U692" s="37"/>
      <c r="V692" s="39" t="str">
        <f t="shared" si="41"/>
        <v/>
      </c>
      <c r="W692" s="40" t="str">
        <f t="shared" si="42"/>
        <v/>
      </c>
      <c r="X692" s="41" t="str">
        <f t="shared" si="43"/>
        <v/>
      </c>
      <c r="Y692" s="42"/>
      <c r="Z692" s="42"/>
      <c r="AA692" s="42"/>
      <c r="AB692" s="42"/>
      <c r="AC692" s="42"/>
      <c r="AD692" s="43"/>
    </row>
    <row r="693" spans="2:30" ht="21.95" customHeight="1">
      <c r="B693" s="89"/>
      <c r="C693" s="78"/>
      <c r="D693" s="78"/>
      <c r="E693" s="36"/>
      <c r="F693" s="91"/>
      <c r="G693" s="83"/>
      <c r="H693" s="91"/>
      <c r="I693" s="83"/>
      <c r="J693" s="78"/>
      <c r="K693" s="83"/>
      <c r="L693" s="78"/>
      <c r="M693" s="78"/>
      <c r="N693" s="78"/>
      <c r="O693" s="83"/>
      <c r="P693" s="86"/>
      <c r="Q693" s="65" t="s">
        <v>743</v>
      </c>
      <c r="R693" s="62"/>
      <c r="S693" s="37"/>
      <c r="T693" s="44" t="str">
        <f t="shared" si="44"/>
        <v/>
      </c>
      <c r="U693" s="37"/>
      <c r="V693" s="39" t="str">
        <f t="shared" si="41"/>
        <v/>
      </c>
      <c r="W693" s="40" t="str">
        <f t="shared" si="42"/>
        <v/>
      </c>
      <c r="X693" s="41" t="str">
        <f t="shared" si="43"/>
        <v/>
      </c>
      <c r="Y693" s="42"/>
      <c r="Z693" s="42"/>
      <c r="AA693" s="42"/>
      <c r="AB693" s="42"/>
      <c r="AC693" s="42"/>
      <c r="AD693" s="43"/>
    </row>
    <row r="694" spans="2:30" ht="21.95" customHeight="1">
      <c r="B694" s="89"/>
      <c r="C694" s="78"/>
      <c r="D694" s="78"/>
      <c r="E694" s="36"/>
      <c r="F694" s="91"/>
      <c r="G694" s="83"/>
      <c r="H694" s="91"/>
      <c r="I694" s="83"/>
      <c r="J694" s="78"/>
      <c r="K694" s="83"/>
      <c r="L694" s="78"/>
      <c r="M694" s="78"/>
      <c r="N694" s="78"/>
      <c r="O694" s="83"/>
      <c r="P694" s="86"/>
      <c r="Q694" s="65" t="s">
        <v>744</v>
      </c>
      <c r="R694" s="62"/>
      <c r="S694" s="37"/>
      <c r="T694" s="44" t="str">
        <f t="shared" si="44"/>
        <v/>
      </c>
      <c r="U694" s="37"/>
      <c r="V694" s="39" t="str">
        <f t="shared" si="41"/>
        <v/>
      </c>
      <c r="W694" s="40" t="str">
        <f t="shared" si="42"/>
        <v/>
      </c>
      <c r="X694" s="41" t="str">
        <f t="shared" si="43"/>
        <v/>
      </c>
      <c r="Y694" s="42"/>
      <c r="Z694" s="42"/>
      <c r="AA694" s="42"/>
      <c r="AB694" s="42"/>
      <c r="AC694" s="42"/>
      <c r="AD694" s="43"/>
    </row>
    <row r="695" spans="2:30" ht="21.95" customHeight="1">
      <c r="B695" s="90"/>
      <c r="C695" s="79"/>
      <c r="D695" s="79"/>
      <c r="E695" s="36"/>
      <c r="F695" s="92"/>
      <c r="G695" s="84"/>
      <c r="H695" s="92"/>
      <c r="I695" s="84"/>
      <c r="J695" s="79"/>
      <c r="K695" s="84"/>
      <c r="L695" s="79"/>
      <c r="M695" s="79"/>
      <c r="N695" s="79"/>
      <c r="O695" s="84"/>
      <c r="P695" s="87"/>
      <c r="Q695" s="65" t="s">
        <v>745</v>
      </c>
      <c r="R695" s="62"/>
      <c r="S695" s="37"/>
      <c r="T695" s="44" t="str">
        <f t="shared" si="44"/>
        <v/>
      </c>
      <c r="U695" s="37"/>
      <c r="V695" s="39" t="str">
        <f t="shared" si="41"/>
        <v/>
      </c>
      <c r="W695" s="40" t="str">
        <f t="shared" si="42"/>
        <v/>
      </c>
      <c r="X695" s="41" t="str">
        <f t="shared" si="43"/>
        <v/>
      </c>
      <c r="Y695" s="42"/>
      <c r="Z695" s="42"/>
      <c r="AA695" s="42"/>
      <c r="AB695" s="42"/>
      <c r="AC695" s="42"/>
      <c r="AD695" s="43"/>
    </row>
    <row r="696" spans="2:30" ht="21.95" customHeight="1">
      <c r="B696" s="89" t="s">
        <v>924</v>
      </c>
      <c r="C696" s="77" t="str">
        <f>IF(F696="Sea level rise and storm surge","SL",IF(F696="Increased flooding","FL",IF(F696="Increased rainfall variability","RV",IF(F696="Increased average temperature","AT",IF(F696="Increase in hot days","HD",IF(F696="Increased fire risk","FR",IF(F696="Increased atmospheric CO2","AC","")))))))</f>
        <v/>
      </c>
      <c r="D696" s="77">
        <v>139</v>
      </c>
      <c r="E696" s="36"/>
      <c r="F696" s="94"/>
      <c r="G696" s="95"/>
      <c r="H696" s="94"/>
      <c r="I696" s="95"/>
      <c r="J696" s="77" t="str">
        <f>IF(I696="Almost Certain",5,IF(I696="likely",4,IF(I696="Possible",3,IF(I696="Unlikely",2,IF(I696="rare",1,"")))))</f>
        <v/>
      </c>
      <c r="K696" s="95"/>
      <c r="L696" s="77" t="str">
        <f>IF(K696="Catastrophic",5,IF(K696="Major",4,IF(K696="Moderate",3,IF(K696="Minor",2,IF(K696="Insignificant",1,"")))))</f>
        <v/>
      </c>
      <c r="M696" s="77" t="str">
        <f>IF(L696="","",L696+J696)</f>
        <v/>
      </c>
      <c r="N696" s="77" t="str">
        <f>IF(M696="","",IF(M696&lt;5,"Low",IF(AND(M696&gt;4,M696&lt;7),"Moderate",IF(M696=7,"High",IF(M696&gt;7,"Extreme",)))))</f>
        <v/>
      </c>
      <c r="O696" s="83"/>
      <c r="P696" s="88"/>
      <c r="Q696" s="65" t="s">
        <v>746</v>
      </c>
      <c r="R696" s="62"/>
      <c r="S696" s="37"/>
      <c r="T696" s="44" t="str">
        <f t="shared" si="44"/>
        <v/>
      </c>
      <c r="U696" s="37"/>
      <c r="V696" s="39" t="str">
        <f t="shared" si="41"/>
        <v/>
      </c>
      <c r="W696" s="40" t="str">
        <f t="shared" si="42"/>
        <v/>
      </c>
      <c r="X696" s="41" t="str">
        <f t="shared" si="43"/>
        <v/>
      </c>
      <c r="Y696" s="42"/>
      <c r="Z696" s="42"/>
      <c r="AA696" s="42"/>
      <c r="AB696" s="42"/>
      <c r="AC696" s="42"/>
      <c r="AD696" s="43"/>
    </row>
    <row r="697" spans="2:30" ht="21.95" customHeight="1">
      <c r="B697" s="89"/>
      <c r="C697" s="78"/>
      <c r="D697" s="78"/>
      <c r="E697" s="36"/>
      <c r="F697" s="91"/>
      <c r="G697" s="83"/>
      <c r="H697" s="91"/>
      <c r="I697" s="83"/>
      <c r="J697" s="78"/>
      <c r="K697" s="83"/>
      <c r="L697" s="78"/>
      <c r="M697" s="78"/>
      <c r="N697" s="78"/>
      <c r="O697" s="83"/>
      <c r="P697" s="86"/>
      <c r="Q697" s="65" t="s">
        <v>747</v>
      </c>
      <c r="R697" s="62"/>
      <c r="S697" s="37"/>
      <c r="T697" s="44" t="str">
        <f t="shared" si="44"/>
        <v/>
      </c>
      <c r="U697" s="37"/>
      <c r="V697" s="39" t="str">
        <f t="shared" si="41"/>
        <v/>
      </c>
      <c r="W697" s="40" t="str">
        <f t="shared" si="42"/>
        <v/>
      </c>
      <c r="X697" s="41" t="str">
        <f t="shared" si="43"/>
        <v/>
      </c>
      <c r="Y697" s="42"/>
      <c r="Z697" s="42"/>
      <c r="AA697" s="42"/>
      <c r="AB697" s="42"/>
      <c r="AC697" s="42"/>
      <c r="AD697" s="43"/>
    </row>
    <row r="698" spans="2:30" ht="21.95" customHeight="1">
      <c r="B698" s="89"/>
      <c r="C698" s="78"/>
      <c r="D698" s="78"/>
      <c r="E698" s="36"/>
      <c r="F698" s="91"/>
      <c r="G698" s="83"/>
      <c r="H698" s="91"/>
      <c r="I698" s="83"/>
      <c r="J698" s="78"/>
      <c r="K698" s="83"/>
      <c r="L698" s="78"/>
      <c r="M698" s="78"/>
      <c r="N698" s="78"/>
      <c r="O698" s="83"/>
      <c r="P698" s="86"/>
      <c r="Q698" s="65" t="s">
        <v>748</v>
      </c>
      <c r="R698" s="62"/>
      <c r="S698" s="37"/>
      <c r="T698" s="44" t="str">
        <f t="shared" si="44"/>
        <v/>
      </c>
      <c r="U698" s="37"/>
      <c r="V698" s="39" t="str">
        <f t="shared" si="41"/>
        <v/>
      </c>
      <c r="W698" s="40" t="str">
        <f t="shared" si="42"/>
        <v/>
      </c>
      <c r="X698" s="41" t="str">
        <f t="shared" si="43"/>
        <v/>
      </c>
      <c r="Y698" s="42"/>
      <c r="Z698" s="42"/>
      <c r="AA698" s="42"/>
      <c r="AB698" s="42"/>
      <c r="AC698" s="42"/>
      <c r="AD698" s="43"/>
    </row>
    <row r="699" spans="2:30" ht="21.95" customHeight="1">
      <c r="B699" s="89"/>
      <c r="C699" s="78"/>
      <c r="D699" s="78"/>
      <c r="E699" s="36"/>
      <c r="F699" s="91"/>
      <c r="G699" s="83"/>
      <c r="H699" s="91"/>
      <c r="I699" s="83"/>
      <c r="J699" s="78"/>
      <c r="K699" s="83"/>
      <c r="L699" s="78"/>
      <c r="M699" s="78"/>
      <c r="N699" s="78"/>
      <c r="O699" s="83"/>
      <c r="P699" s="86"/>
      <c r="Q699" s="65" t="s">
        <v>749</v>
      </c>
      <c r="R699" s="62"/>
      <c r="S699" s="37"/>
      <c r="T699" s="44" t="str">
        <f t="shared" si="44"/>
        <v/>
      </c>
      <c r="U699" s="37"/>
      <c r="V699" s="39" t="str">
        <f t="shared" si="41"/>
        <v/>
      </c>
      <c r="W699" s="40" t="str">
        <f t="shared" si="42"/>
        <v/>
      </c>
      <c r="X699" s="41" t="str">
        <f t="shared" si="43"/>
        <v/>
      </c>
      <c r="Y699" s="42"/>
      <c r="Z699" s="42"/>
      <c r="AA699" s="42"/>
      <c r="AB699" s="42"/>
      <c r="AC699" s="42"/>
      <c r="AD699" s="43"/>
    </row>
    <row r="700" spans="2:30" ht="21.95" customHeight="1">
      <c r="B700" s="90"/>
      <c r="C700" s="79"/>
      <c r="D700" s="79"/>
      <c r="E700" s="36"/>
      <c r="F700" s="92"/>
      <c r="G700" s="84"/>
      <c r="H700" s="92"/>
      <c r="I700" s="84"/>
      <c r="J700" s="79"/>
      <c r="K700" s="84"/>
      <c r="L700" s="79"/>
      <c r="M700" s="79"/>
      <c r="N700" s="79"/>
      <c r="O700" s="84"/>
      <c r="P700" s="87"/>
      <c r="Q700" s="65" t="s">
        <v>750</v>
      </c>
      <c r="R700" s="62"/>
      <c r="S700" s="37"/>
      <c r="T700" s="37" t="str">
        <f t="shared" si="44"/>
        <v/>
      </c>
      <c r="U700" s="37"/>
      <c r="V700" s="37" t="str">
        <f t="shared" si="41"/>
        <v/>
      </c>
      <c r="W700" s="37" t="str">
        <f t="shared" si="42"/>
        <v/>
      </c>
      <c r="X700" s="37" t="str">
        <f t="shared" si="43"/>
        <v/>
      </c>
      <c r="Y700" s="57"/>
      <c r="Z700" s="57"/>
      <c r="AA700" s="57"/>
      <c r="AB700" s="42"/>
      <c r="AC700" s="42"/>
      <c r="AD700" s="43"/>
    </row>
    <row r="701" spans="2:30" ht="21.95" customHeight="1">
      <c r="B701" s="89" t="s">
        <v>925</v>
      </c>
      <c r="C701" s="77" t="str">
        <f>IF(F701="Sea level rise and storm surge","SL",IF(F701="Increased flooding","FL",IF(F701="Increased rainfall variability","RV",IF(F701="Increased average temperature","AT",IF(F701="Increase in hot days","HD",IF(F701="Increased fire risk","FR",IF(F701="Increased atmospheric CO2","AC","")))))))</f>
        <v/>
      </c>
      <c r="D701" s="77">
        <v>140</v>
      </c>
      <c r="E701" s="36"/>
      <c r="F701" s="94"/>
      <c r="G701" s="95"/>
      <c r="H701" s="94"/>
      <c r="I701" s="95"/>
      <c r="J701" s="77" t="str">
        <f>IF(I701="Almost Certain",5,IF(I701="likely",4,IF(I701="Possible",3,IF(I701="Unlikely",2,IF(I701="rare",1,"")))))</f>
        <v/>
      </c>
      <c r="K701" s="95"/>
      <c r="L701" s="77" t="str">
        <f>IF(K701="Catastrophic",5,IF(K701="Major",4,IF(K701="Moderate",3,IF(K701="Minor",2,IF(K701="Insignificant",1,"")))))</f>
        <v/>
      </c>
      <c r="M701" s="77" t="str">
        <f>IF(L701="","",L701+J701)</f>
        <v/>
      </c>
      <c r="N701" s="77" t="str">
        <f>IF(M701="","",IF(M701&lt;5,"Low",IF(AND(M701&gt;4,M701&lt;7),"Moderate",IF(M701=7,"High",IF(M701&gt;7,"Extreme",)))))</f>
        <v/>
      </c>
      <c r="O701" s="83"/>
      <c r="P701" s="88"/>
      <c r="Q701" s="65" t="s">
        <v>751</v>
      </c>
      <c r="R701" s="62"/>
      <c r="S701" s="37"/>
      <c r="T701" s="44" t="str">
        <f t="shared" si="44"/>
        <v/>
      </c>
      <c r="U701" s="37"/>
      <c r="V701" s="39" t="str">
        <f t="shared" si="41"/>
        <v/>
      </c>
      <c r="W701" s="40" t="str">
        <f t="shared" si="42"/>
        <v/>
      </c>
      <c r="X701" s="41" t="str">
        <f t="shared" si="43"/>
        <v/>
      </c>
      <c r="Y701" s="42"/>
      <c r="Z701" s="42"/>
      <c r="AA701" s="42"/>
      <c r="AB701" s="42"/>
      <c r="AC701" s="42"/>
      <c r="AD701" s="43"/>
    </row>
    <row r="702" spans="2:30" ht="21.95" customHeight="1">
      <c r="B702" s="89"/>
      <c r="C702" s="78"/>
      <c r="D702" s="78"/>
      <c r="E702" s="36"/>
      <c r="F702" s="91"/>
      <c r="G702" s="83"/>
      <c r="H702" s="91"/>
      <c r="I702" s="83"/>
      <c r="J702" s="78"/>
      <c r="K702" s="83"/>
      <c r="L702" s="78"/>
      <c r="M702" s="78"/>
      <c r="N702" s="78"/>
      <c r="O702" s="83"/>
      <c r="P702" s="86"/>
      <c r="Q702" s="65" t="s">
        <v>752</v>
      </c>
      <c r="R702" s="62"/>
      <c r="S702" s="37"/>
      <c r="T702" s="44" t="str">
        <f t="shared" si="44"/>
        <v/>
      </c>
      <c r="U702" s="37"/>
      <c r="V702" s="39" t="str">
        <f t="shared" si="41"/>
        <v/>
      </c>
      <c r="W702" s="40" t="str">
        <f t="shared" si="42"/>
        <v/>
      </c>
      <c r="X702" s="41" t="str">
        <f t="shared" si="43"/>
        <v/>
      </c>
      <c r="Y702" s="42"/>
      <c r="Z702" s="42"/>
      <c r="AA702" s="42"/>
      <c r="AB702" s="42"/>
      <c r="AC702" s="42"/>
      <c r="AD702" s="43"/>
    </row>
    <row r="703" spans="2:30" ht="21.95" customHeight="1">
      <c r="B703" s="89"/>
      <c r="C703" s="78"/>
      <c r="D703" s="78"/>
      <c r="E703" s="36"/>
      <c r="F703" s="91"/>
      <c r="G703" s="83"/>
      <c r="H703" s="91"/>
      <c r="I703" s="83"/>
      <c r="J703" s="78"/>
      <c r="K703" s="83"/>
      <c r="L703" s="78"/>
      <c r="M703" s="78"/>
      <c r="N703" s="78"/>
      <c r="O703" s="83"/>
      <c r="P703" s="86"/>
      <c r="Q703" s="65" t="s">
        <v>753</v>
      </c>
      <c r="R703" s="62"/>
      <c r="S703" s="37"/>
      <c r="T703" s="44" t="str">
        <f t="shared" si="44"/>
        <v/>
      </c>
      <c r="U703" s="37"/>
      <c r="V703" s="39" t="str">
        <f t="shared" si="41"/>
        <v/>
      </c>
      <c r="W703" s="40" t="str">
        <f t="shared" si="42"/>
        <v/>
      </c>
      <c r="X703" s="41" t="str">
        <f t="shared" si="43"/>
        <v/>
      </c>
      <c r="Y703" s="42"/>
      <c r="Z703" s="42"/>
      <c r="AA703" s="42"/>
      <c r="AB703" s="42"/>
      <c r="AC703" s="42"/>
      <c r="AD703" s="43"/>
    </row>
    <row r="704" spans="2:30" ht="21.95" customHeight="1">
      <c r="B704" s="89"/>
      <c r="C704" s="78"/>
      <c r="D704" s="78"/>
      <c r="E704" s="36"/>
      <c r="F704" s="91"/>
      <c r="G704" s="83"/>
      <c r="H704" s="91"/>
      <c r="I704" s="83"/>
      <c r="J704" s="78"/>
      <c r="K704" s="83"/>
      <c r="L704" s="78"/>
      <c r="M704" s="78"/>
      <c r="N704" s="78"/>
      <c r="O704" s="83"/>
      <c r="P704" s="86"/>
      <c r="Q704" s="65" t="s">
        <v>754</v>
      </c>
      <c r="R704" s="62"/>
      <c r="S704" s="37"/>
      <c r="T704" s="44" t="str">
        <f t="shared" si="44"/>
        <v/>
      </c>
      <c r="U704" s="37"/>
      <c r="V704" s="39" t="str">
        <f t="shared" si="41"/>
        <v/>
      </c>
      <c r="W704" s="40" t="str">
        <f t="shared" si="42"/>
        <v/>
      </c>
      <c r="X704" s="41" t="str">
        <f t="shared" si="43"/>
        <v/>
      </c>
      <c r="Y704" s="42"/>
      <c r="Z704" s="42"/>
      <c r="AA704" s="42"/>
      <c r="AB704" s="42"/>
      <c r="AC704" s="42"/>
      <c r="AD704" s="43"/>
    </row>
    <row r="705" spans="2:30" ht="21.95" customHeight="1">
      <c r="B705" s="90"/>
      <c r="C705" s="79"/>
      <c r="D705" s="79"/>
      <c r="E705" s="36"/>
      <c r="F705" s="92"/>
      <c r="G705" s="84"/>
      <c r="H705" s="92"/>
      <c r="I705" s="84"/>
      <c r="J705" s="79"/>
      <c r="K705" s="84"/>
      <c r="L705" s="79"/>
      <c r="M705" s="79"/>
      <c r="N705" s="79"/>
      <c r="O705" s="84"/>
      <c r="P705" s="87"/>
      <c r="Q705" s="65" t="s">
        <v>755</v>
      </c>
      <c r="R705" s="62"/>
      <c r="S705" s="37"/>
      <c r="T705" s="44" t="str">
        <f t="shared" si="44"/>
        <v/>
      </c>
      <c r="U705" s="37"/>
      <c r="V705" s="39" t="str">
        <f t="shared" si="41"/>
        <v/>
      </c>
      <c r="W705" s="40" t="str">
        <f t="shared" si="42"/>
        <v/>
      </c>
      <c r="X705" s="41" t="str">
        <f t="shared" si="43"/>
        <v/>
      </c>
      <c r="Y705" s="42"/>
      <c r="Z705" s="42"/>
      <c r="AA705" s="42"/>
      <c r="AB705" s="42"/>
      <c r="AC705" s="42"/>
      <c r="AD705" s="43"/>
    </row>
    <row r="706" spans="2:30" ht="21.95" customHeight="1">
      <c r="B706" s="89" t="s">
        <v>926</v>
      </c>
      <c r="C706" s="77" t="str">
        <f>IF(F706="Sea level rise and storm surge","SL",IF(F706="Increased flooding","FL",IF(F706="Increased rainfall variability","RV",IF(F706="Increased average temperature","AT",IF(F706="Increase in hot days","HD",IF(F706="Increased fire risk","FR",IF(F706="Increased atmospheric CO2","AC","")))))))</f>
        <v/>
      </c>
      <c r="D706" s="77">
        <v>141</v>
      </c>
      <c r="E706" s="36"/>
      <c r="F706" s="94"/>
      <c r="G706" s="95"/>
      <c r="H706" s="94"/>
      <c r="I706" s="95"/>
      <c r="J706" s="77" t="str">
        <f>IF(I706="Almost Certain",5,IF(I706="likely",4,IF(I706="Possible",3,IF(I706="Unlikely",2,IF(I706="rare",1,"")))))</f>
        <v/>
      </c>
      <c r="K706" s="95"/>
      <c r="L706" s="77" t="str">
        <f>IF(K706="Catastrophic",5,IF(K706="Major",4,IF(K706="Moderate",3,IF(K706="Minor",2,IF(K706="Insignificant",1,"")))))</f>
        <v/>
      </c>
      <c r="M706" s="77" t="str">
        <f>IF(L706="","",L706+J706)</f>
        <v/>
      </c>
      <c r="N706" s="77" t="str">
        <f>IF(M706="","",IF(M706&lt;5,"Low",IF(AND(M706&gt;4,M706&lt;7),"Moderate",IF(M706=7,"High",IF(M706&gt;7,"Extreme",)))))</f>
        <v/>
      </c>
      <c r="O706" s="83"/>
      <c r="P706" s="88"/>
      <c r="Q706" s="65" t="s">
        <v>756</v>
      </c>
      <c r="R706" s="62"/>
      <c r="S706" s="37"/>
      <c r="T706" s="44" t="str">
        <f t="shared" si="44"/>
        <v/>
      </c>
      <c r="U706" s="37"/>
      <c r="V706" s="39" t="str">
        <f t="shared" si="41"/>
        <v/>
      </c>
      <c r="W706" s="40" t="str">
        <f t="shared" si="42"/>
        <v/>
      </c>
      <c r="X706" s="41" t="str">
        <f t="shared" si="43"/>
        <v/>
      </c>
      <c r="Y706" s="42"/>
      <c r="Z706" s="42"/>
      <c r="AA706" s="42"/>
      <c r="AB706" s="42"/>
      <c r="AC706" s="42"/>
      <c r="AD706" s="43"/>
    </row>
    <row r="707" spans="2:30" ht="21.95" customHeight="1">
      <c r="B707" s="89"/>
      <c r="C707" s="78"/>
      <c r="D707" s="78"/>
      <c r="E707" s="36"/>
      <c r="F707" s="91"/>
      <c r="G707" s="83"/>
      <c r="H707" s="91"/>
      <c r="I707" s="83"/>
      <c r="J707" s="78"/>
      <c r="K707" s="83"/>
      <c r="L707" s="78"/>
      <c r="M707" s="78"/>
      <c r="N707" s="78"/>
      <c r="O707" s="83"/>
      <c r="P707" s="86"/>
      <c r="Q707" s="65" t="s">
        <v>757</v>
      </c>
      <c r="R707" s="62"/>
      <c r="S707" s="37"/>
      <c r="T707" s="44" t="str">
        <f t="shared" si="44"/>
        <v/>
      </c>
      <c r="U707" s="37"/>
      <c r="V707" s="39" t="str">
        <f t="shared" si="41"/>
        <v/>
      </c>
      <c r="W707" s="40" t="str">
        <f t="shared" si="42"/>
        <v/>
      </c>
      <c r="X707" s="41" t="str">
        <f t="shared" si="43"/>
        <v/>
      </c>
      <c r="Y707" s="42"/>
      <c r="Z707" s="42"/>
      <c r="AA707" s="42"/>
      <c r="AB707" s="42"/>
      <c r="AC707" s="42"/>
      <c r="AD707" s="43"/>
    </row>
    <row r="708" spans="2:30" ht="21.95" customHeight="1">
      <c r="B708" s="89"/>
      <c r="C708" s="78"/>
      <c r="D708" s="78"/>
      <c r="E708" s="36"/>
      <c r="F708" s="91"/>
      <c r="G708" s="83"/>
      <c r="H708" s="91"/>
      <c r="I708" s="83"/>
      <c r="J708" s="78"/>
      <c r="K708" s="83"/>
      <c r="L708" s="78"/>
      <c r="M708" s="78"/>
      <c r="N708" s="78"/>
      <c r="O708" s="83"/>
      <c r="P708" s="86"/>
      <c r="Q708" s="65" t="s">
        <v>758</v>
      </c>
      <c r="R708" s="62"/>
      <c r="S708" s="37"/>
      <c r="T708" s="44" t="str">
        <f t="shared" si="44"/>
        <v/>
      </c>
      <c r="U708" s="37"/>
      <c r="V708" s="39" t="str">
        <f t="shared" si="41"/>
        <v/>
      </c>
      <c r="W708" s="40" t="str">
        <f t="shared" si="42"/>
        <v/>
      </c>
      <c r="X708" s="41" t="str">
        <f t="shared" si="43"/>
        <v/>
      </c>
      <c r="Y708" s="42"/>
      <c r="Z708" s="42"/>
      <c r="AA708" s="42"/>
      <c r="AB708" s="42"/>
      <c r="AC708" s="42"/>
      <c r="AD708" s="43"/>
    </row>
    <row r="709" spans="2:30" ht="21.95" customHeight="1">
      <c r="B709" s="89"/>
      <c r="C709" s="78"/>
      <c r="D709" s="78"/>
      <c r="E709" s="36"/>
      <c r="F709" s="91"/>
      <c r="G709" s="83"/>
      <c r="H709" s="91"/>
      <c r="I709" s="83"/>
      <c r="J709" s="78"/>
      <c r="K709" s="83"/>
      <c r="L709" s="78"/>
      <c r="M709" s="78"/>
      <c r="N709" s="78"/>
      <c r="O709" s="83"/>
      <c r="P709" s="86"/>
      <c r="Q709" s="65" t="s">
        <v>759</v>
      </c>
      <c r="R709" s="62"/>
      <c r="S709" s="37"/>
      <c r="T709" s="44" t="str">
        <f t="shared" si="44"/>
        <v/>
      </c>
      <c r="U709" s="37"/>
      <c r="V709" s="39" t="str">
        <f t="shared" si="41"/>
        <v/>
      </c>
      <c r="W709" s="40" t="str">
        <f t="shared" si="42"/>
        <v/>
      </c>
      <c r="X709" s="41" t="str">
        <f t="shared" si="43"/>
        <v/>
      </c>
      <c r="Y709" s="42"/>
      <c r="Z709" s="42"/>
      <c r="AA709" s="42"/>
      <c r="AB709" s="42"/>
      <c r="AC709" s="42"/>
      <c r="AD709" s="43"/>
    </row>
    <row r="710" spans="2:30" ht="21.95" customHeight="1">
      <c r="B710" s="90"/>
      <c r="C710" s="79"/>
      <c r="D710" s="79"/>
      <c r="E710" s="36"/>
      <c r="F710" s="92"/>
      <c r="G710" s="84"/>
      <c r="H710" s="92"/>
      <c r="I710" s="84"/>
      <c r="J710" s="79"/>
      <c r="K710" s="84"/>
      <c r="L710" s="79"/>
      <c r="M710" s="79"/>
      <c r="N710" s="79"/>
      <c r="O710" s="84"/>
      <c r="P710" s="87"/>
      <c r="Q710" s="65" t="s">
        <v>760</v>
      </c>
      <c r="R710" s="62"/>
      <c r="S710" s="37"/>
      <c r="T710" s="37" t="str">
        <f t="shared" si="44"/>
        <v/>
      </c>
      <c r="U710" s="37"/>
      <c r="V710" s="37" t="str">
        <f t="shared" si="41"/>
        <v/>
      </c>
      <c r="W710" s="37" t="str">
        <f t="shared" si="42"/>
        <v/>
      </c>
      <c r="X710" s="37" t="str">
        <f t="shared" si="43"/>
        <v/>
      </c>
      <c r="Y710" s="57"/>
      <c r="Z710" s="57"/>
      <c r="AA710" s="57"/>
      <c r="AB710" s="42"/>
      <c r="AC710" s="42"/>
      <c r="AD710" s="43"/>
    </row>
    <row r="711" spans="2:30" ht="21.95" customHeight="1">
      <c r="B711" s="89" t="s">
        <v>927</v>
      </c>
      <c r="C711" s="77" t="str">
        <f>IF(F711="Sea level rise and storm surge","SL",IF(F711="Increased flooding","FL",IF(F711="Increased rainfall variability","RV",IF(F711="Increased average temperature","AT",IF(F711="Increase in hot days","HD",IF(F711="Increased fire risk","FR",IF(F711="Increased atmospheric CO2","AC","")))))))</f>
        <v/>
      </c>
      <c r="D711" s="77">
        <v>142</v>
      </c>
      <c r="E711" s="36"/>
      <c r="F711" s="94"/>
      <c r="G711" s="95"/>
      <c r="H711" s="94"/>
      <c r="I711" s="95"/>
      <c r="J711" s="77" t="str">
        <f>IF(I711="Almost Certain",5,IF(I711="likely",4,IF(I711="Possible",3,IF(I711="Unlikely",2,IF(I711="rare",1,"")))))</f>
        <v/>
      </c>
      <c r="K711" s="95"/>
      <c r="L711" s="77" t="str">
        <f>IF(K711="Catastrophic",5,IF(K711="Major",4,IF(K711="Moderate",3,IF(K711="Minor",2,IF(K711="Insignificant",1,"")))))</f>
        <v/>
      </c>
      <c r="M711" s="77" t="str">
        <f>IF(L711="","",L711+J711)</f>
        <v/>
      </c>
      <c r="N711" s="77" t="str">
        <f>IF(M711="","",IF(M711&lt;5,"Low",IF(AND(M711&gt;4,M711&lt;7),"Moderate",IF(M711=7,"High",IF(M711&gt;7,"Extreme",)))))</f>
        <v/>
      </c>
      <c r="O711" s="83"/>
      <c r="P711" s="88"/>
      <c r="Q711" s="65" t="s">
        <v>761</v>
      </c>
      <c r="R711" s="62"/>
      <c r="S711" s="37"/>
      <c r="T711" s="44" t="str">
        <f t="shared" si="44"/>
        <v/>
      </c>
      <c r="U711" s="37"/>
      <c r="V711" s="39" t="str">
        <f t="shared" si="41"/>
        <v/>
      </c>
      <c r="W711" s="40" t="str">
        <f t="shared" si="42"/>
        <v/>
      </c>
      <c r="X711" s="41" t="str">
        <f t="shared" si="43"/>
        <v/>
      </c>
      <c r="Y711" s="42"/>
      <c r="Z711" s="42"/>
      <c r="AA711" s="42"/>
      <c r="AB711" s="42"/>
      <c r="AC711" s="42"/>
      <c r="AD711" s="43"/>
    </row>
    <row r="712" spans="2:30" ht="21.95" customHeight="1">
      <c r="B712" s="89"/>
      <c r="C712" s="78"/>
      <c r="D712" s="78"/>
      <c r="E712" s="36"/>
      <c r="F712" s="91"/>
      <c r="G712" s="83"/>
      <c r="H712" s="91"/>
      <c r="I712" s="83"/>
      <c r="J712" s="78"/>
      <c r="K712" s="83"/>
      <c r="L712" s="78"/>
      <c r="M712" s="78"/>
      <c r="N712" s="78"/>
      <c r="O712" s="83"/>
      <c r="P712" s="86"/>
      <c r="Q712" s="65" t="s">
        <v>762</v>
      </c>
      <c r="R712" s="62"/>
      <c r="S712" s="37"/>
      <c r="T712" s="44" t="str">
        <f t="shared" si="44"/>
        <v/>
      </c>
      <c r="U712" s="37"/>
      <c r="V712" s="39" t="str">
        <f aca="true" t="shared" si="45" ref="V712:V755">IF(U712="Catastrophic",5,IF(U712="Major",4,IF(U712="Moderate",3,IF(U712="Minor",2,IF(U712="Insignificant",1,"")))))</f>
        <v/>
      </c>
      <c r="W712" s="40" t="str">
        <f aca="true" t="shared" si="46" ref="W712:W755">IF(V712="","",V712+T712)</f>
        <v/>
      </c>
      <c r="X712" s="41" t="str">
        <f aca="true" t="shared" si="47" ref="X712:X755">IF(W712="","",IF(W712&lt;5,"Low",IF(AND(W712&gt;4,W712&lt;7),"Moderate",IF(W712=7,"High",IF(W712&gt;7,"Extreme",)))))</f>
        <v/>
      </c>
      <c r="Y712" s="42"/>
      <c r="Z712" s="42"/>
      <c r="AA712" s="42"/>
      <c r="AB712" s="42"/>
      <c r="AC712" s="42"/>
      <c r="AD712" s="43"/>
    </row>
    <row r="713" spans="2:30" ht="21.95" customHeight="1">
      <c r="B713" s="89"/>
      <c r="C713" s="78"/>
      <c r="D713" s="78"/>
      <c r="E713" s="36"/>
      <c r="F713" s="91"/>
      <c r="G713" s="83"/>
      <c r="H713" s="91"/>
      <c r="I713" s="83"/>
      <c r="J713" s="78"/>
      <c r="K713" s="83"/>
      <c r="L713" s="78"/>
      <c r="M713" s="78"/>
      <c r="N713" s="78"/>
      <c r="O713" s="83"/>
      <c r="P713" s="86"/>
      <c r="Q713" s="65" t="s">
        <v>763</v>
      </c>
      <c r="R713" s="62"/>
      <c r="S713" s="37"/>
      <c r="T713" s="44" t="str">
        <f t="shared" si="44"/>
        <v/>
      </c>
      <c r="U713" s="37"/>
      <c r="V713" s="39" t="str">
        <f t="shared" si="45"/>
        <v/>
      </c>
      <c r="W713" s="40" t="str">
        <f t="shared" si="46"/>
        <v/>
      </c>
      <c r="X713" s="41" t="str">
        <f t="shared" si="47"/>
        <v/>
      </c>
      <c r="Y713" s="42"/>
      <c r="Z713" s="42"/>
      <c r="AA713" s="42"/>
      <c r="AB713" s="42"/>
      <c r="AC713" s="42"/>
      <c r="AD713" s="43"/>
    </row>
    <row r="714" spans="2:30" ht="21.95" customHeight="1">
      <c r="B714" s="89"/>
      <c r="C714" s="78"/>
      <c r="D714" s="78"/>
      <c r="E714" s="36"/>
      <c r="F714" s="91"/>
      <c r="G714" s="83"/>
      <c r="H714" s="91"/>
      <c r="I714" s="83"/>
      <c r="J714" s="78"/>
      <c r="K714" s="83"/>
      <c r="L714" s="78"/>
      <c r="M714" s="78"/>
      <c r="N714" s="78"/>
      <c r="O714" s="83"/>
      <c r="P714" s="86"/>
      <c r="Q714" s="65" t="s">
        <v>764</v>
      </c>
      <c r="R714" s="62"/>
      <c r="S714" s="37"/>
      <c r="T714" s="44" t="str">
        <f t="shared" si="44"/>
        <v/>
      </c>
      <c r="U714" s="37"/>
      <c r="V714" s="39" t="str">
        <f t="shared" si="45"/>
        <v/>
      </c>
      <c r="W714" s="40" t="str">
        <f t="shared" si="46"/>
        <v/>
      </c>
      <c r="X714" s="41" t="str">
        <f t="shared" si="47"/>
        <v/>
      </c>
      <c r="Y714" s="42"/>
      <c r="Z714" s="42"/>
      <c r="AA714" s="42"/>
      <c r="AB714" s="42"/>
      <c r="AC714" s="42"/>
      <c r="AD714" s="43"/>
    </row>
    <row r="715" spans="2:30" ht="21.95" customHeight="1">
      <c r="B715" s="90"/>
      <c r="C715" s="79"/>
      <c r="D715" s="79"/>
      <c r="E715" s="36"/>
      <c r="F715" s="92"/>
      <c r="G715" s="84"/>
      <c r="H715" s="92"/>
      <c r="I715" s="84"/>
      <c r="J715" s="79"/>
      <c r="K715" s="84"/>
      <c r="L715" s="79"/>
      <c r="M715" s="79"/>
      <c r="N715" s="79"/>
      <c r="O715" s="84"/>
      <c r="P715" s="87"/>
      <c r="Q715" s="65" t="s">
        <v>765</v>
      </c>
      <c r="R715" s="62"/>
      <c r="S715" s="37"/>
      <c r="T715" s="44" t="str">
        <f t="shared" si="44"/>
        <v/>
      </c>
      <c r="U715" s="37"/>
      <c r="V715" s="39" t="str">
        <f t="shared" si="45"/>
        <v/>
      </c>
      <c r="W715" s="40" t="str">
        <f t="shared" si="46"/>
        <v/>
      </c>
      <c r="X715" s="41" t="str">
        <f t="shared" si="47"/>
        <v/>
      </c>
      <c r="Y715" s="42"/>
      <c r="Z715" s="42"/>
      <c r="AA715" s="42"/>
      <c r="AB715" s="42"/>
      <c r="AC715" s="42"/>
      <c r="AD715" s="43"/>
    </row>
    <row r="716" spans="2:30" ht="21.95" customHeight="1">
      <c r="B716" s="89" t="s">
        <v>928</v>
      </c>
      <c r="C716" s="77" t="str">
        <f>IF(F716="Sea level rise and storm surge","SL",IF(F716="Increased flooding","FL",IF(F716="Increased rainfall variability","RV",IF(F716="Increased average temperature","AT",IF(F716="Increase in hot days","HD",IF(F716="Increased fire risk","FR",IF(F716="Increased atmospheric CO2","AC","")))))))</f>
        <v/>
      </c>
      <c r="D716" s="77">
        <v>143</v>
      </c>
      <c r="E716" s="36"/>
      <c r="F716" s="94"/>
      <c r="G716" s="95"/>
      <c r="H716" s="94"/>
      <c r="I716" s="95"/>
      <c r="J716" s="77" t="str">
        <f>IF(I716="Almost Certain",5,IF(I716="likely",4,IF(I716="Possible",3,IF(I716="Unlikely",2,IF(I716="rare",1,"")))))</f>
        <v/>
      </c>
      <c r="K716" s="95"/>
      <c r="L716" s="77" t="str">
        <f>IF(K716="Catastrophic",5,IF(K716="Major",4,IF(K716="Moderate",3,IF(K716="Minor",2,IF(K716="Insignificant",1,"")))))</f>
        <v/>
      </c>
      <c r="M716" s="77" t="str">
        <f>IF(L716="","",L716+J716)</f>
        <v/>
      </c>
      <c r="N716" s="77" t="str">
        <f>IF(M716="","",IF(M716&lt;5,"Low",IF(AND(M716&gt;4,M716&lt;7),"Moderate",IF(M716=7,"High",IF(M716&gt;7,"Extreme",)))))</f>
        <v/>
      </c>
      <c r="O716" s="83"/>
      <c r="P716" s="88"/>
      <c r="Q716" s="65" t="s">
        <v>766</v>
      </c>
      <c r="R716" s="62"/>
      <c r="S716" s="37"/>
      <c r="T716" s="44" t="str">
        <f t="shared" si="44"/>
        <v/>
      </c>
      <c r="U716" s="37"/>
      <c r="V716" s="39" t="str">
        <f t="shared" si="45"/>
        <v/>
      </c>
      <c r="W716" s="40" t="str">
        <f t="shared" si="46"/>
        <v/>
      </c>
      <c r="X716" s="41" t="str">
        <f t="shared" si="47"/>
        <v/>
      </c>
      <c r="Y716" s="42"/>
      <c r="Z716" s="42"/>
      <c r="AA716" s="42"/>
      <c r="AB716" s="42"/>
      <c r="AC716" s="42"/>
      <c r="AD716" s="43"/>
    </row>
    <row r="717" spans="2:30" ht="21.95" customHeight="1">
      <c r="B717" s="89"/>
      <c r="C717" s="78"/>
      <c r="D717" s="78"/>
      <c r="E717" s="36"/>
      <c r="F717" s="91"/>
      <c r="G717" s="83"/>
      <c r="H717" s="91"/>
      <c r="I717" s="83"/>
      <c r="J717" s="78"/>
      <c r="K717" s="83"/>
      <c r="L717" s="78"/>
      <c r="M717" s="78"/>
      <c r="N717" s="78"/>
      <c r="O717" s="83"/>
      <c r="P717" s="86"/>
      <c r="Q717" s="65" t="s">
        <v>767</v>
      </c>
      <c r="R717" s="62"/>
      <c r="S717" s="37"/>
      <c r="T717" s="44" t="str">
        <f t="shared" si="44"/>
        <v/>
      </c>
      <c r="U717" s="37"/>
      <c r="V717" s="39" t="str">
        <f t="shared" si="45"/>
        <v/>
      </c>
      <c r="W717" s="40" t="str">
        <f t="shared" si="46"/>
        <v/>
      </c>
      <c r="X717" s="41" t="str">
        <f t="shared" si="47"/>
        <v/>
      </c>
      <c r="Y717" s="42"/>
      <c r="Z717" s="42"/>
      <c r="AA717" s="42"/>
      <c r="AB717" s="42"/>
      <c r="AC717" s="42"/>
      <c r="AD717" s="43"/>
    </row>
    <row r="718" spans="2:30" ht="21.95" customHeight="1">
      <c r="B718" s="89"/>
      <c r="C718" s="78"/>
      <c r="D718" s="78"/>
      <c r="E718" s="36"/>
      <c r="F718" s="91"/>
      <c r="G718" s="83"/>
      <c r="H718" s="91"/>
      <c r="I718" s="83"/>
      <c r="J718" s="78"/>
      <c r="K718" s="83"/>
      <c r="L718" s="78"/>
      <c r="M718" s="78"/>
      <c r="N718" s="78"/>
      <c r="O718" s="83"/>
      <c r="P718" s="86"/>
      <c r="Q718" s="65" t="s">
        <v>768</v>
      </c>
      <c r="R718" s="62"/>
      <c r="S718" s="37"/>
      <c r="T718" s="44" t="str">
        <f t="shared" si="44"/>
        <v/>
      </c>
      <c r="U718" s="37"/>
      <c r="V718" s="39" t="str">
        <f t="shared" si="45"/>
        <v/>
      </c>
      <c r="W718" s="40" t="str">
        <f t="shared" si="46"/>
        <v/>
      </c>
      <c r="X718" s="41" t="str">
        <f t="shared" si="47"/>
        <v/>
      </c>
      <c r="Y718" s="42"/>
      <c r="Z718" s="42"/>
      <c r="AA718" s="42"/>
      <c r="AB718" s="42"/>
      <c r="AC718" s="42"/>
      <c r="AD718" s="43"/>
    </row>
    <row r="719" spans="2:30" ht="21.95" customHeight="1">
      <c r="B719" s="89"/>
      <c r="C719" s="78"/>
      <c r="D719" s="78"/>
      <c r="E719" s="36"/>
      <c r="F719" s="91"/>
      <c r="G719" s="83"/>
      <c r="H719" s="91"/>
      <c r="I719" s="83"/>
      <c r="J719" s="78"/>
      <c r="K719" s="83"/>
      <c r="L719" s="78"/>
      <c r="M719" s="78"/>
      <c r="N719" s="78"/>
      <c r="O719" s="83"/>
      <c r="P719" s="86"/>
      <c r="Q719" s="65" t="s">
        <v>769</v>
      </c>
      <c r="R719" s="62"/>
      <c r="S719" s="37"/>
      <c r="T719" s="44" t="str">
        <f t="shared" si="44"/>
        <v/>
      </c>
      <c r="U719" s="37"/>
      <c r="V719" s="39" t="str">
        <f t="shared" si="45"/>
        <v/>
      </c>
      <c r="W719" s="40" t="str">
        <f t="shared" si="46"/>
        <v/>
      </c>
      <c r="X719" s="41" t="str">
        <f t="shared" si="47"/>
        <v/>
      </c>
      <c r="Y719" s="42"/>
      <c r="Z719" s="42"/>
      <c r="AA719" s="42"/>
      <c r="AB719" s="42"/>
      <c r="AC719" s="42"/>
      <c r="AD719" s="43"/>
    </row>
    <row r="720" spans="2:30" ht="21.95" customHeight="1">
      <c r="B720" s="90"/>
      <c r="C720" s="79"/>
      <c r="D720" s="79"/>
      <c r="E720" s="36"/>
      <c r="F720" s="92"/>
      <c r="G720" s="84"/>
      <c r="H720" s="92"/>
      <c r="I720" s="84"/>
      <c r="J720" s="79"/>
      <c r="K720" s="84"/>
      <c r="L720" s="79"/>
      <c r="M720" s="79"/>
      <c r="N720" s="79"/>
      <c r="O720" s="84"/>
      <c r="P720" s="87"/>
      <c r="Q720" s="65" t="s">
        <v>770</v>
      </c>
      <c r="R720" s="62"/>
      <c r="S720" s="37"/>
      <c r="T720" s="37" t="str">
        <f t="shared" si="44"/>
        <v/>
      </c>
      <c r="U720" s="37"/>
      <c r="V720" s="37" t="str">
        <f t="shared" si="45"/>
        <v/>
      </c>
      <c r="W720" s="37" t="str">
        <f t="shared" si="46"/>
        <v/>
      </c>
      <c r="X720" s="37" t="str">
        <f t="shared" si="47"/>
        <v/>
      </c>
      <c r="Y720" s="57"/>
      <c r="Z720" s="57"/>
      <c r="AA720" s="57"/>
      <c r="AB720" s="42"/>
      <c r="AC720" s="42"/>
      <c r="AD720" s="43"/>
    </row>
    <row r="721" spans="2:30" ht="21.95" customHeight="1">
      <c r="B721" s="89" t="s">
        <v>929</v>
      </c>
      <c r="C721" s="77" t="str">
        <f>IF(F721="Sea level rise and storm surge","SL",IF(F721="Increased flooding","FL",IF(F721="Increased rainfall variability","RV",IF(F721="Increased average temperature","AT",IF(F721="Increase in hot days","HD",IF(F721="Increased fire risk","FR",IF(F721="Increased atmospheric CO2","AC","")))))))</f>
        <v/>
      </c>
      <c r="D721" s="77">
        <v>144</v>
      </c>
      <c r="E721" s="36"/>
      <c r="F721" s="94"/>
      <c r="G721" s="95"/>
      <c r="H721" s="94"/>
      <c r="I721" s="95"/>
      <c r="J721" s="77" t="str">
        <f>IF(I721="Almost Certain",5,IF(I721="likely",4,IF(I721="Possible",3,IF(I721="Unlikely",2,IF(I721="rare",1,"")))))</f>
        <v/>
      </c>
      <c r="K721" s="95"/>
      <c r="L721" s="77" t="str">
        <f>IF(K721="Catastrophic",5,IF(K721="Major",4,IF(K721="Moderate",3,IF(K721="Minor",2,IF(K721="Insignificant",1,"")))))</f>
        <v/>
      </c>
      <c r="M721" s="77" t="str">
        <f>IF(L721="","",L721+J721)</f>
        <v/>
      </c>
      <c r="N721" s="77" t="str">
        <f>IF(M721="","",IF(M721&lt;5,"Low",IF(AND(M721&gt;4,M721&lt;7),"Moderate",IF(M721=7,"High",IF(M721&gt;7,"Extreme",)))))</f>
        <v/>
      </c>
      <c r="O721" s="83"/>
      <c r="P721" s="88"/>
      <c r="Q721" s="65" t="s">
        <v>771</v>
      </c>
      <c r="R721" s="62"/>
      <c r="S721" s="37"/>
      <c r="T721" s="44" t="str">
        <f t="shared" si="44"/>
        <v/>
      </c>
      <c r="U721" s="37"/>
      <c r="V721" s="39" t="str">
        <f t="shared" si="45"/>
        <v/>
      </c>
      <c r="W721" s="40" t="str">
        <f t="shared" si="46"/>
        <v/>
      </c>
      <c r="X721" s="41" t="str">
        <f t="shared" si="47"/>
        <v/>
      </c>
      <c r="Y721" s="42"/>
      <c r="Z721" s="42"/>
      <c r="AA721" s="42"/>
      <c r="AB721" s="42"/>
      <c r="AC721" s="42"/>
      <c r="AD721" s="43"/>
    </row>
    <row r="722" spans="2:30" ht="21.95" customHeight="1">
      <c r="B722" s="89"/>
      <c r="C722" s="78"/>
      <c r="D722" s="78"/>
      <c r="E722" s="36"/>
      <c r="F722" s="91"/>
      <c r="G722" s="83"/>
      <c r="H722" s="91"/>
      <c r="I722" s="83"/>
      <c r="J722" s="78"/>
      <c r="K722" s="83"/>
      <c r="L722" s="78"/>
      <c r="M722" s="78"/>
      <c r="N722" s="78"/>
      <c r="O722" s="83"/>
      <c r="P722" s="86"/>
      <c r="Q722" s="65" t="s">
        <v>772</v>
      </c>
      <c r="R722" s="62"/>
      <c r="S722" s="37"/>
      <c r="T722" s="44" t="str">
        <f t="shared" si="44"/>
        <v/>
      </c>
      <c r="U722" s="37"/>
      <c r="V722" s="39" t="str">
        <f t="shared" si="45"/>
        <v/>
      </c>
      <c r="W722" s="40" t="str">
        <f t="shared" si="46"/>
        <v/>
      </c>
      <c r="X722" s="41" t="str">
        <f t="shared" si="47"/>
        <v/>
      </c>
      <c r="Y722" s="42"/>
      <c r="Z722" s="42"/>
      <c r="AA722" s="42"/>
      <c r="AB722" s="42"/>
      <c r="AC722" s="42"/>
      <c r="AD722" s="43"/>
    </row>
    <row r="723" spans="2:30" ht="21.95" customHeight="1">
      <c r="B723" s="89"/>
      <c r="C723" s="78"/>
      <c r="D723" s="78"/>
      <c r="E723" s="36"/>
      <c r="F723" s="91"/>
      <c r="G723" s="83"/>
      <c r="H723" s="91"/>
      <c r="I723" s="83"/>
      <c r="J723" s="78"/>
      <c r="K723" s="83"/>
      <c r="L723" s="78"/>
      <c r="M723" s="78"/>
      <c r="N723" s="78"/>
      <c r="O723" s="83"/>
      <c r="P723" s="86"/>
      <c r="Q723" s="65" t="s">
        <v>773</v>
      </c>
      <c r="R723" s="62"/>
      <c r="S723" s="37"/>
      <c r="T723" s="44" t="str">
        <f t="shared" si="44"/>
        <v/>
      </c>
      <c r="U723" s="37"/>
      <c r="V723" s="39" t="str">
        <f t="shared" si="45"/>
        <v/>
      </c>
      <c r="W723" s="40" t="str">
        <f t="shared" si="46"/>
        <v/>
      </c>
      <c r="X723" s="41" t="str">
        <f t="shared" si="47"/>
        <v/>
      </c>
      <c r="Y723" s="42"/>
      <c r="Z723" s="42"/>
      <c r="AA723" s="42"/>
      <c r="AB723" s="42"/>
      <c r="AC723" s="42"/>
      <c r="AD723" s="43"/>
    </row>
    <row r="724" spans="2:30" ht="21.95" customHeight="1">
      <c r="B724" s="89"/>
      <c r="C724" s="78"/>
      <c r="D724" s="78"/>
      <c r="E724" s="36"/>
      <c r="F724" s="91"/>
      <c r="G724" s="83"/>
      <c r="H724" s="91"/>
      <c r="I724" s="83"/>
      <c r="J724" s="78"/>
      <c r="K724" s="83"/>
      <c r="L724" s="78"/>
      <c r="M724" s="78"/>
      <c r="N724" s="78"/>
      <c r="O724" s="83"/>
      <c r="P724" s="86"/>
      <c r="Q724" s="65" t="s">
        <v>774</v>
      </c>
      <c r="R724" s="62"/>
      <c r="S724" s="37"/>
      <c r="T724" s="44" t="str">
        <f t="shared" si="44"/>
        <v/>
      </c>
      <c r="U724" s="37"/>
      <c r="V724" s="39" t="str">
        <f t="shared" si="45"/>
        <v/>
      </c>
      <c r="W724" s="40" t="str">
        <f t="shared" si="46"/>
        <v/>
      </c>
      <c r="X724" s="41" t="str">
        <f t="shared" si="47"/>
        <v/>
      </c>
      <c r="Y724" s="42"/>
      <c r="Z724" s="42"/>
      <c r="AA724" s="42"/>
      <c r="AB724" s="42"/>
      <c r="AC724" s="42"/>
      <c r="AD724" s="43"/>
    </row>
    <row r="725" spans="2:30" ht="21.95" customHeight="1">
      <c r="B725" s="90"/>
      <c r="C725" s="79"/>
      <c r="D725" s="79"/>
      <c r="E725" s="36"/>
      <c r="F725" s="92"/>
      <c r="G725" s="84"/>
      <c r="H725" s="92"/>
      <c r="I725" s="84"/>
      <c r="J725" s="79"/>
      <c r="K725" s="84"/>
      <c r="L725" s="79"/>
      <c r="M725" s="79"/>
      <c r="N725" s="79"/>
      <c r="O725" s="84"/>
      <c r="P725" s="87"/>
      <c r="Q725" s="65" t="s">
        <v>775</v>
      </c>
      <c r="R725" s="62"/>
      <c r="S725" s="37"/>
      <c r="T725" s="44" t="str">
        <f t="shared" si="44"/>
        <v/>
      </c>
      <c r="U725" s="37"/>
      <c r="V725" s="39" t="str">
        <f t="shared" si="45"/>
        <v/>
      </c>
      <c r="W725" s="40" t="str">
        <f t="shared" si="46"/>
        <v/>
      </c>
      <c r="X725" s="41" t="str">
        <f t="shared" si="47"/>
        <v/>
      </c>
      <c r="Y725" s="42"/>
      <c r="Z725" s="42"/>
      <c r="AA725" s="42"/>
      <c r="AB725" s="42"/>
      <c r="AC725" s="42"/>
      <c r="AD725" s="43"/>
    </row>
    <row r="726" spans="2:30" ht="21.95" customHeight="1">
      <c r="B726" s="89" t="s">
        <v>930</v>
      </c>
      <c r="C726" s="77" t="str">
        <f>IF(F726="Sea level rise and storm surge","SL",IF(F726="Increased flooding","FL",IF(F726="Increased rainfall variability","RV",IF(F726="Increased average temperature","AT",IF(F726="Increase in hot days","HD",IF(F726="Increased fire risk","FR",IF(F726="Increased atmospheric CO2","AC","")))))))</f>
        <v/>
      </c>
      <c r="D726" s="77">
        <v>145</v>
      </c>
      <c r="E726" s="36"/>
      <c r="F726" s="94"/>
      <c r="G726" s="95"/>
      <c r="H726" s="94"/>
      <c r="I726" s="95"/>
      <c r="J726" s="77" t="str">
        <f>IF(I726="Almost Certain",5,IF(I726="likely",4,IF(I726="Possible",3,IF(I726="Unlikely",2,IF(I726="rare",1,"")))))</f>
        <v/>
      </c>
      <c r="K726" s="95"/>
      <c r="L726" s="77" t="str">
        <f>IF(K726="Catastrophic",5,IF(K726="Major",4,IF(K726="Moderate",3,IF(K726="Minor",2,IF(K726="Insignificant",1,"")))))</f>
        <v/>
      </c>
      <c r="M726" s="77" t="str">
        <f>IF(L726="","",L726+J726)</f>
        <v/>
      </c>
      <c r="N726" s="77" t="str">
        <f>IF(M726="","",IF(M726&lt;5,"Low",IF(AND(M726&gt;4,M726&lt;7),"Moderate",IF(M726=7,"High",IF(M726&gt;7,"Extreme",)))))</f>
        <v/>
      </c>
      <c r="O726" s="83"/>
      <c r="P726" s="88"/>
      <c r="Q726" s="65" t="s">
        <v>776</v>
      </c>
      <c r="R726" s="62"/>
      <c r="S726" s="37"/>
      <c r="T726" s="44" t="str">
        <f aca="true" t="shared" si="48" ref="T726:T755">IF(S726="Almost Certain",5,IF(S726="likely",4,IF(S726="Possible",3,IF(S726="Unlikely",2,IF(S726="rare",1,"")))))</f>
        <v/>
      </c>
      <c r="U726" s="37"/>
      <c r="V726" s="39" t="str">
        <f t="shared" si="45"/>
        <v/>
      </c>
      <c r="W726" s="40" t="str">
        <f t="shared" si="46"/>
        <v/>
      </c>
      <c r="X726" s="41" t="str">
        <f t="shared" si="47"/>
        <v/>
      </c>
      <c r="Y726" s="42"/>
      <c r="Z726" s="42"/>
      <c r="AA726" s="42"/>
      <c r="AB726" s="42"/>
      <c r="AC726" s="42"/>
      <c r="AD726" s="43"/>
    </row>
    <row r="727" spans="2:30" ht="21.95" customHeight="1">
      <c r="B727" s="89"/>
      <c r="C727" s="78"/>
      <c r="D727" s="78"/>
      <c r="E727" s="36"/>
      <c r="F727" s="91"/>
      <c r="G727" s="83"/>
      <c r="H727" s="91"/>
      <c r="I727" s="83"/>
      <c r="J727" s="78"/>
      <c r="K727" s="83"/>
      <c r="L727" s="78"/>
      <c r="M727" s="78"/>
      <c r="N727" s="78"/>
      <c r="O727" s="83"/>
      <c r="P727" s="86"/>
      <c r="Q727" s="65" t="s">
        <v>777</v>
      </c>
      <c r="R727" s="62"/>
      <c r="S727" s="37"/>
      <c r="T727" s="44" t="str">
        <f t="shared" si="48"/>
        <v/>
      </c>
      <c r="U727" s="37"/>
      <c r="V727" s="39" t="str">
        <f t="shared" si="45"/>
        <v/>
      </c>
      <c r="W727" s="40" t="str">
        <f t="shared" si="46"/>
        <v/>
      </c>
      <c r="X727" s="41" t="str">
        <f t="shared" si="47"/>
        <v/>
      </c>
      <c r="Y727" s="42"/>
      <c r="Z727" s="42"/>
      <c r="AA727" s="42"/>
      <c r="AB727" s="42"/>
      <c r="AC727" s="42"/>
      <c r="AD727" s="43"/>
    </row>
    <row r="728" spans="2:30" ht="21.95" customHeight="1">
      <c r="B728" s="89"/>
      <c r="C728" s="78"/>
      <c r="D728" s="78"/>
      <c r="E728" s="36"/>
      <c r="F728" s="91"/>
      <c r="G728" s="83"/>
      <c r="H728" s="91"/>
      <c r="I728" s="83"/>
      <c r="J728" s="78"/>
      <c r="K728" s="83"/>
      <c r="L728" s="78"/>
      <c r="M728" s="78"/>
      <c r="N728" s="78"/>
      <c r="O728" s="83"/>
      <c r="P728" s="86"/>
      <c r="Q728" s="65" t="s">
        <v>778</v>
      </c>
      <c r="R728" s="62"/>
      <c r="S728" s="37"/>
      <c r="T728" s="44" t="str">
        <f t="shared" si="48"/>
        <v/>
      </c>
      <c r="U728" s="37"/>
      <c r="V728" s="39" t="str">
        <f t="shared" si="45"/>
        <v/>
      </c>
      <c r="W728" s="40" t="str">
        <f t="shared" si="46"/>
        <v/>
      </c>
      <c r="X728" s="41" t="str">
        <f t="shared" si="47"/>
        <v/>
      </c>
      <c r="Y728" s="42"/>
      <c r="Z728" s="42"/>
      <c r="AA728" s="42"/>
      <c r="AB728" s="42"/>
      <c r="AC728" s="42"/>
      <c r="AD728" s="43"/>
    </row>
    <row r="729" spans="2:30" ht="21.95" customHeight="1">
      <c r="B729" s="89"/>
      <c r="C729" s="78"/>
      <c r="D729" s="78"/>
      <c r="E729" s="36"/>
      <c r="F729" s="91"/>
      <c r="G729" s="83"/>
      <c r="H729" s="91"/>
      <c r="I729" s="83"/>
      <c r="J729" s="78"/>
      <c r="K729" s="83"/>
      <c r="L729" s="78"/>
      <c r="M729" s="78"/>
      <c r="N729" s="78"/>
      <c r="O729" s="83"/>
      <c r="P729" s="86"/>
      <c r="Q729" s="65" t="s">
        <v>779</v>
      </c>
      <c r="R729" s="62"/>
      <c r="S729" s="37"/>
      <c r="T729" s="44" t="str">
        <f t="shared" si="48"/>
        <v/>
      </c>
      <c r="U729" s="37"/>
      <c r="V729" s="39" t="str">
        <f t="shared" si="45"/>
        <v/>
      </c>
      <c r="W729" s="40" t="str">
        <f t="shared" si="46"/>
        <v/>
      </c>
      <c r="X729" s="41" t="str">
        <f t="shared" si="47"/>
        <v/>
      </c>
      <c r="Y729" s="42"/>
      <c r="Z729" s="42"/>
      <c r="AA729" s="42"/>
      <c r="AB729" s="42"/>
      <c r="AC729" s="42"/>
      <c r="AD729" s="43"/>
    </row>
    <row r="730" spans="2:30" ht="21.95" customHeight="1">
      <c r="B730" s="90"/>
      <c r="C730" s="79"/>
      <c r="D730" s="79"/>
      <c r="E730" s="36"/>
      <c r="F730" s="92"/>
      <c r="G730" s="84"/>
      <c r="H730" s="92"/>
      <c r="I730" s="84"/>
      <c r="J730" s="79"/>
      <c r="K730" s="84"/>
      <c r="L730" s="79"/>
      <c r="M730" s="79"/>
      <c r="N730" s="79"/>
      <c r="O730" s="84"/>
      <c r="P730" s="87"/>
      <c r="Q730" s="65" t="s">
        <v>780</v>
      </c>
      <c r="R730" s="62"/>
      <c r="S730" s="37"/>
      <c r="T730" s="37" t="str">
        <f t="shared" si="48"/>
        <v/>
      </c>
      <c r="U730" s="37"/>
      <c r="V730" s="37" t="str">
        <f t="shared" si="45"/>
        <v/>
      </c>
      <c r="W730" s="37" t="str">
        <f t="shared" si="46"/>
        <v/>
      </c>
      <c r="X730" s="37" t="str">
        <f t="shared" si="47"/>
        <v/>
      </c>
      <c r="Y730" s="57"/>
      <c r="Z730" s="57"/>
      <c r="AA730" s="57"/>
      <c r="AB730" s="42"/>
      <c r="AC730" s="42"/>
      <c r="AD730" s="43"/>
    </row>
    <row r="731" spans="2:30" ht="21.95" customHeight="1">
      <c r="B731" s="89" t="s">
        <v>931</v>
      </c>
      <c r="C731" s="77" t="str">
        <f>IF(F731="Sea level rise and storm surge","SL",IF(F731="Increased flooding","FL",IF(F731="Increased rainfall variability","RV",IF(F731="Increased average temperature","AT",IF(F731="Increase in hot days","HD",IF(F731="Increased fire risk","FR",IF(F731="Increased atmospheric CO2","AC","")))))))</f>
        <v/>
      </c>
      <c r="D731" s="77">
        <v>146</v>
      </c>
      <c r="E731" s="36"/>
      <c r="F731" s="94"/>
      <c r="G731" s="95"/>
      <c r="H731" s="94"/>
      <c r="I731" s="95"/>
      <c r="J731" s="77" t="str">
        <f>IF(I731="Almost Certain",5,IF(I731="likely",4,IF(I731="Possible",3,IF(I731="Unlikely",2,IF(I731="rare",1,"")))))</f>
        <v/>
      </c>
      <c r="K731" s="95"/>
      <c r="L731" s="77" t="str">
        <f>IF(K731="Catastrophic",5,IF(K731="Major",4,IF(K731="Moderate",3,IF(K731="Minor",2,IF(K731="Insignificant",1,"")))))</f>
        <v/>
      </c>
      <c r="M731" s="77" t="str">
        <f>IF(L731="","",L731+J731)</f>
        <v/>
      </c>
      <c r="N731" s="77" t="str">
        <f>IF(M731="","",IF(M731&lt;5,"Low",IF(AND(M731&gt;4,M731&lt;7),"Moderate",IF(M731=7,"High",IF(M731&gt;7,"Extreme",)))))</f>
        <v/>
      </c>
      <c r="O731" s="83"/>
      <c r="P731" s="88"/>
      <c r="Q731" s="65" t="s">
        <v>781</v>
      </c>
      <c r="R731" s="62"/>
      <c r="S731" s="37"/>
      <c r="T731" s="44" t="str">
        <f t="shared" si="48"/>
        <v/>
      </c>
      <c r="U731" s="37"/>
      <c r="V731" s="39" t="str">
        <f t="shared" si="45"/>
        <v/>
      </c>
      <c r="W731" s="40" t="str">
        <f t="shared" si="46"/>
        <v/>
      </c>
      <c r="X731" s="41" t="str">
        <f t="shared" si="47"/>
        <v/>
      </c>
      <c r="Y731" s="42"/>
      <c r="Z731" s="42"/>
      <c r="AA731" s="42"/>
      <c r="AB731" s="42"/>
      <c r="AC731" s="42"/>
      <c r="AD731" s="43"/>
    </row>
    <row r="732" spans="2:30" ht="21.95" customHeight="1">
      <c r="B732" s="89"/>
      <c r="C732" s="78"/>
      <c r="D732" s="78"/>
      <c r="E732" s="36"/>
      <c r="F732" s="91"/>
      <c r="G732" s="83"/>
      <c r="H732" s="91"/>
      <c r="I732" s="83"/>
      <c r="J732" s="78"/>
      <c r="K732" s="83"/>
      <c r="L732" s="78"/>
      <c r="M732" s="78"/>
      <c r="N732" s="78"/>
      <c r="O732" s="83"/>
      <c r="P732" s="86"/>
      <c r="Q732" s="65" t="s">
        <v>782</v>
      </c>
      <c r="R732" s="62"/>
      <c r="S732" s="37"/>
      <c r="T732" s="44" t="str">
        <f t="shared" si="48"/>
        <v/>
      </c>
      <c r="U732" s="37"/>
      <c r="V732" s="39" t="str">
        <f t="shared" si="45"/>
        <v/>
      </c>
      <c r="W732" s="40" t="str">
        <f t="shared" si="46"/>
        <v/>
      </c>
      <c r="X732" s="41" t="str">
        <f t="shared" si="47"/>
        <v/>
      </c>
      <c r="Y732" s="42"/>
      <c r="Z732" s="42"/>
      <c r="AA732" s="42"/>
      <c r="AB732" s="42"/>
      <c r="AC732" s="42"/>
      <c r="AD732" s="43"/>
    </row>
    <row r="733" spans="2:30" ht="21.95" customHeight="1">
      <c r="B733" s="89"/>
      <c r="C733" s="78"/>
      <c r="D733" s="78"/>
      <c r="E733" s="36"/>
      <c r="F733" s="91"/>
      <c r="G733" s="83"/>
      <c r="H733" s="91"/>
      <c r="I733" s="83"/>
      <c r="J733" s="78"/>
      <c r="K733" s="83"/>
      <c r="L733" s="78"/>
      <c r="M733" s="78"/>
      <c r="N733" s="78"/>
      <c r="O733" s="83"/>
      <c r="P733" s="86"/>
      <c r="Q733" s="65" t="s">
        <v>783</v>
      </c>
      <c r="R733" s="62"/>
      <c r="S733" s="37"/>
      <c r="T733" s="44" t="str">
        <f t="shared" si="48"/>
        <v/>
      </c>
      <c r="U733" s="37"/>
      <c r="V733" s="39" t="str">
        <f t="shared" si="45"/>
        <v/>
      </c>
      <c r="W733" s="40" t="str">
        <f t="shared" si="46"/>
        <v/>
      </c>
      <c r="X733" s="41" t="str">
        <f t="shared" si="47"/>
        <v/>
      </c>
      <c r="Y733" s="42"/>
      <c r="Z733" s="42"/>
      <c r="AA733" s="42"/>
      <c r="AB733" s="42"/>
      <c r="AC733" s="42"/>
      <c r="AD733" s="43"/>
    </row>
    <row r="734" spans="2:30" ht="21.95" customHeight="1">
      <c r="B734" s="89"/>
      <c r="C734" s="78"/>
      <c r="D734" s="78"/>
      <c r="E734" s="36"/>
      <c r="F734" s="91"/>
      <c r="G734" s="83"/>
      <c r="H734" s="91"/>
      <c r="I734" s="83"/>
      <c r="J734" s="78"/>
      <c r="K734" s="83"/>
      <c r="L734" s="78"/>
      <c r="M734" s="78"/>
      <c r="N734" s="78"/>
      <c r="O734" s="83"/>
      <c r="P734" s="86"/>
      <c r="Q734" s="65" t="s">
        <v>784</v>
      </c>
      <c r="R734" s="62"/>
      <c r="S734" s="37"/>
      <c r="T734" s="44" t="str">
        <f t="shared" si="48"/>
        <v/>
      </c>
      <c r="U734" s="37"/>
      <c r="V734" s="39" t="str">
        <f t="shared" si="45"/>
        <v/>
      </c>
      <c r="W734" s="40" t="str">
        <f t="shared" si="46"/>
        <v/>
      </c>
      <c r="X734" s="41" t="str">
        <f t="shared" si="47"/>
        <v/>
      </c>
      <c r="Y734" s="42"/>
      <c r="Z734" s="42"/>
      <c r="AA734" s="42"/>
      <c r="AB734" s="42"/>
      <c r="AC734" s="42"/>
      <c r="AD734" s="43"/>
    </row>
    <row r="735" spans="2:30" ht="21.95" customHeight="1">
      <c r="B735" s="90"/>
      <c r="C735" s="79"/>
      <c r="D735" s="79"/>
      <c r="E735" s="36"/>
      <c r="F735" s="92"/>
      <c r="G735" s="84"/>
      <c r="H735" s="92"/>
      <c r="I735" s="84"/>
      <c r="J735" s="79"/>
      <c r="K735" s="84"/>
      <c r="L735" s="79"/>
      <c r="M735" s="79"/>
      <c r="N735" s="79"/>
      <c r="O735" s="84"/>
      <c r="P735" s="87"/>
      <c r="Q735" s="65" t="s">
        <v>785</v>
      </c>
      <c r="R735" s="62"/>
      <c r="S735" s="37"/>
      <c r="T735" s="44" t="str">
        <f t="shared" si="48"/>
        <v/>
      </c>
      <c r="U735" s="37"/>
      <c r="V735" s="39" t="str">
        <f t="shared" si="45"/>
        <v/>
      </c>
      <c r="W735" s="40" t="str">
        <f t="shared" si="46"/>
        <v/>
      </c>
      <c r="X735" s="41" t="str">
        <f t="shared" si="47"/>
        <v/>
      </c>
      <c r="Y735" s="42"/>
      <c r="Z735" s="42"/>
      <c r="AA735" s="42"/>
      <c r="AB735" s="42"/>
      <c r="AC735" s="42"/>
      <c r="AD735" s="43"/>
    </row>
    <row r="736" spans="2:30" ht="21.95" customHeight="1">
      <c r="B736" s="89" t="s">
        <v>932</v>
      </c>
      <c r="C736" s="77" t="str">
        <f>IF(F736="Sea level rise and storm surge","SL",IF(F736="Increased flooding","FL",IF(F736="Increased rainfall variability","RV",IF(F736="Increased average temperature","AT",IF(F736="Increase in hot days","HD",IF(F736="Increased fire risk","FR",IF(F736="Increased atmospheric CO2","AC","")))))))</f>
        <v/>
      </c>
      <c r="D736" s="77">
        <v>147</v>
      </c>
      <c r="E736" s="36"/>
      <c r="F736" s="94"/>
      <c r="G736" s="95"/>
      <c r="H736" s="94"/>
      <c r="I736" s="95"/>
      <c r="J736" s="77" t="str">
        <f>IF(I736="Almost Certain",5,IF(I736="likely",4,IF(I736="Possible",3,IF(I736="Unlikely",2,IF(I736="rare",1,"")))))</f>
        <v/>
      </c>
      <c r="K736" s="95"/>
      <c r="L736" s="77" t="str">
        <f>IF(K736="Catastrophic",5,IF(K736="Major",4,IF(K736="Moderate",3,IF(K736="Minor",2,IF(K736="Insignificant",1,"")))))</f>
        <v/>
      </c>
      <c r="M736" s="77" t="str">
        <f>IF(L736="","",L736+J736)</f>
        <v/>
      </c>
      <c r="N736" s="77" t="str">
        <f>IF(M736="","",IF(M736&lt;5,"Low",IF(AND(M736&gt;4,M736&lt;7),"Moderate",IF(M736=7,"High",IF(M736&gt;7,"Extreme",)))))</f>
        <v/>
      </c>
      <c r="O736" s="83"/>
      <c r="P736" s="88"/>
      <c r="Q736" s="65" t="s">
        <v>786</v>
      </c>
      <c r="R736" s="62"/>
      <c r="S736" s="37"/>
      <c r="T736" s="44" t="str">
        <f t="shared" si="48"/>
        <v/>
      </c>
      <c r="U736" s="37"/>
      <c r="V736" s="39" t="str">
        <f t="shared" si="45"/>
        <v/>
      </c>
      <c r="W736" s="40" t="str">
        <f t="shared" si="46"/>
        <v/>
      </c>
      <c r="X736" s="41" t="str">
        <f t="shared" si="47"/>
        <v/>
      </c>
      <c r="Y736" s="42"/>
      <c r="Z736" s="42"/>
      <c r="AA736" s="42"/>
      <c r="AB736" s="42"/>
      <c r="AC736" s="42"/>
      <c r="AD736" s="43"/>
    </row>
    <row r="737" spans="2:30" ht="21.95" customHeight="1">
      <c r="B737" s="89"/>
      <c r="C737" s="78"/>
      <c r="D737" s="78"/>
      <c r="E737" s="36"/>
      <c r="F737" s="91"/>
      <c r="G737" s="83"/>
      <c r="H737" s="91"/>
      <c r="I737" s="83"/>
      <c r="J737" s="78"/>
      <c r="K737" s="83"/>
      <c r="L737" s="78"/>
      <c r="M737" s="78"/>
      <c r="N737" s="78"/>
      <c r="O737" s="83"/>
      <c r="P737" s="86"/>
      <c r="Q737" s="65" t="s">
        <v>787</v>
      </c>
      <c r="R737" s="62"/>
      <c r="S737" s="37"/>
      <c r="T737" s="44" t="str">
        <f t="shared" si="48"/>
        <v/>
      </c>
      <c r="U737" s="37"/>
      <c r="V737" s="39" t="str">
        <f t="shared" si="45"/>
        <v/>
      </c>
      <c r="W737" s="40" t="str">
        <f t="shared" si="46"/>
        <v/>
      </c>
      <c r="X737" s="41" t="str">
        <f t="shared" si="47"/>
        <v/>
      </c>
      <c r="Y737" s="42"/>
      <c r="Z737" s="42"/>
      <c r="AA737" s="42"/>
      <c r="AB737" s="42"/>
      <c r="AC737" s="42"/>
      <c r="AD737" s="43"/>
    </row>
    <row r="738" spans="2:30" ht="21.95" customHeight="1">
      <c r="B738" s="89"/>
      <c r="C738" s="78"/>
      <c r="D738" s="78"/>
      <c r="E738" s="36"/>
      <c r="F738" s="91"/>
      <c r="G738" s="83"/>
      <c r="H738" s="91"/>
      <c r="I738" s="83"/>
      <c r="J738" s="78"/>
      <c r="K738" s="83"/>
      <c r="L738" s="78"/>
      <c r="M738" s="78"/>
      <c r="N738" s="78"/>
      <c r="O738" s="83"/>
      <c r="P738" s="86"/>
      <c r="Q738" s="65" t="s">
        <v>788</v>
      </c>
      <c r="R738" s="62"/>
      <c r="S738" s="37"/>
      <c r="T738" s="44" t="str">
        <f t="shared" si="48"/>
        <v/>
      </c>
      <c r="U738" s="37"/>
      <c r="V738" s="39" t="str">
        <f t="shared" si="45"/>
        <v/>
      </c>
      <c r="W738" s="40" t="str">
        <f t="shared" si="46"/>
        <v/>
      </c>
      <c r="X738" s="41" t="str">
        <f t="shared" si="47"/>
        <v/>
      </c>
      <c r="Y738" s="42"/>
      <c r="Z738" s="42"/>
      <c r="AA738" s="42"/>
      <c r="AB738" s="42"/>
      <c r="AC738" s="42"/>
      <c r="AD738" s="43"/>
    </row>
    <row r="739" spans="2:30" ht="21.95" customHeight="1">
      <c r="B739" s="89"/>
      <c r="C739" s="78"/>
      <c r="D739" s="78"/>
      <c r="E739" s="36"/>
      <c r="F739" s="91"/>
      <c r="G739" s="83"/>
      <c r="H739" s="91"/>
      <c r="I739" s="83"/>
      <c r="J739" s="78"/>
      <c r="K739" s="83"/>
      <c r="L739" s="78"/>
      <c r="M739" s="78"/>
      <c r="N739" s="78"/>
      <c r="O739" s="83"/>
      <c r="P739" s="86"/>
      <c r="Q739" s="65" t="s">
        <v>789</v>
      </c>
      <c r="R739" s="62"/>
      <c r="S739" s="37"/>
      <c r="T739" s="44" t="str">
        <f t="shared" si="48"/>
        <v/>
      </c>
      <c r="U739" s="37"/>
      <c r="V739" s="39" t="str">
        <f t="shared" si="45"/>
        <v/>
      </c>
      <c r="W739" s="40" t="str">
        <f t="shared" si="46"/>
        <v/>
      </c>
      <c r="X739" s="41" t="str">
        <f t="shared" si="47"/>
        <v/>
      </c>
      <c r="Y739" s="42"/>
      <c r="Z739" s="42"/>
      <c r="AA739" s="42"/>
      <c r="AB739" s="42"/>
      <c r="AC739" s="42"/>
      <c r="AD739" s="43"/>
    </row>
    <row r="740" spans="2:30" ht="21.95" customHeight="1">
      <c r="B740" s="90"/>
      <c r="C740" s="79"/>
      <c r="D740" s="79"/>
      <c r="E740" s="36"/>
      <c r="F740" s="92"/>
      <c r="G740" s="84"/>
      <c r="H740" s="92"/>
      <c r="I740" s="84"/>
      <c r="J740" s="79"/>
      <c r="K740" s="84"/>
      <c r="L740" s="79"/>
      <c r="M740" s="79"/>
      <c r="N740" s="79"/>
      <c r="O740" s="84"/>
      <c r="P740" s="87"/>
      <c r="Q740" s="65" t="s">
        <v>790</v>
      </c>
      <c r="R740" s="62"/>
      <c r="S740" s="37"/>
      <c r="T740" s="37" t="str">
        <f t="shared" si="48"/>
        <v/>
      </c>
      <c r="U740" s="37"/>
      <c r="V740" s="37" t="str">
        <f t="shared" si="45"/>
        <v/>
      </c>
      <c r="W740" s="37" t="str">
        <f t="shared" si="46"/>
        <v/>
      </c>
      <c r="X740" s="37" t="str">
        <f t="shared" si="47"/>
        <v/>
      </c>
      <c r="Y740" s="57"/>
      <c r="Z740" s="57"/>
      <c r="AA740" s="57"/>
      <c r="AB740" s="42"/>
      <c r="AC740" s="42"/>
      <c r="AD740" s="43"/>
    </row>
    <row r="741" spans="2:30" ht="21.95" customHeight="1">
      <c r="B741" s="89" t="s">
        <v>933</v>
      </c>
      <c r="C741" s="77" t="str">
        <f>IF(F741="Sea level rise and storm surge","SL",IF(F741="Increased flooding","FL",IF(F741="Increased rainfall variability","RV",IF(F741="Increased average temperature","AT",IF(F741="Increase in hot days","HD",IF(F741="Increased fire risk","FR",IF(F741="Increased atmospheric CO2","AC","")))))))</f>
        <v/>
      </c>
      <c r="D741" s="77">
        <v>148</v>
      </c>
      <c r="E741" s="36"/>
      <c r="F741" s="94"/>
      <c r="G741" s="95"/>
      <c r="H741" s="94"/>
      <c r="I741" s="95"/>
      <c r="J741" s="77" t="str">
        <f>IF(I741="Almost Certain",5,IF(I741="likely",4,IF(I741="Possible",3,IF(I741="Unlikely",2,IF(I741="rare",1,"")))))</f>
        <v/>
      </c>
      <c r="K741" s="95"/>
      <c r="L741" s="77" t="str">
        <f>IF(K741="Catastrophic",5,IF(K741="Major",4,IF(K741="Moderate",3,IF(K741="Minor",2,IF(K741="Insignificant",1,"")))))</f>
        <v/>
      </c>
      <c r="M741" s="77" t="str">
        <f>IF(L741="","",L741+J741)</f>
        <v/>
      </c>
      <c r="N741" s="77" t="str">
        <f>IF(M741="","",IF(M741&lt;5,"Low",IF(AND(M741&gt;4,M741&lt;7),"Moderate",IF(M741=7,"High",IF(M741&gt;7,"Extreme",)))))</f>
        <v/>
      </c>
      <c r="O741" s="83"/>
      <c r="P741" s="88"/>
      <c r="Q741" s="65" t="s">
        <v>791</v>
      </c>
      <c r="R741" s="62"/>
      <c r="S741" s="37"/>
      <c r="T741" s="44" t="str">
        <f t="shared" si="48"/>
        <v/>
      </c>
      <c r="U741" s="37"/>
      <c r="V741" s="39" t="str">
        <f t="shared" si="45"/>
        <v/>
      </c>
      <c r="W741" s="40" t="str">
        <f t="shared" si="46"/>
        <v/>
      </c>
      <c r="X741" s="41" t="str">
        <f t="shared" si="47"/>
        <v/>
      </c>
      <c r="Y741" s="42"/>
      <c r="Z741" s="42"/>
      <c r="AA741" s="42"/>
      <c r="AB741" s="42"/>
      <c r="AC741" s="42"/>
      <c r="AD741" s="43"/>
    </row>
    <row r="742" spans="2:30" ht="21.95" customHeight="1">
      <c r="B742" s="89"/>
      <c r="C742" s="78"/>
      <c r="D742" s="78"/>
      <c r="E742" s="36"/>
      <c r="F742" s="91"/>
      <c r="G742" s="83"/>
      <c r="H742" s="91"/>
      <c r="I742" s="83"/>
      <c r="J742" s="78"/>
      <c r="K742" s="83"/>
      <c r="L742" s="78"/>
      <c r="M742" s="78"/>
      <c r="N742" s="78"/>
      <c r="O742" s="83"/>
      <c r="P742" s="86"/>
      <c r="Q742" s="65" t="s">
        <v>792</v>
      </c>
      <c r="R742" s="62"/>
      <c r="S742" s="37"/>
      <c r="T742" s="44" t="str">
        <f t="shared" si="48"/>
        <v/>
      </c>
      <c r="U742" s="37"/>
      <c r="V742" s="39" t="str">
        <f t="shared" si="45"/>
        <v/>
      </c>
      <c r="W742" s="40" t="str">
        <f t="shared" si="46"/>
        <v/>
      </c>
      <c r="X742" s="41" t="str">
        <f t="shared" si="47"/>
        <v/>
      </c>
      <c r="Y742" s="42"/>
      <c r="Z742" s="42"/>
      <c r="AA742" s="42"/>
      <c r="AB742" s="42"/>
      <c r="AC742" s="42"/>
      <c r="AD742" s="43"/>
    </row>
    <row r="743" spans="2:30" ht="21.95" customHeight="1">
      <c r="B743" s="89"/>
      <c r="C743" s="78"/>
      <c r="D743" s="78"/>
      <c r="E743" s="36"/>
      <c r="F743" s="91"/>
      <c r="G743" s="83"/>
      <c r="H743" s="91"/>
      <c r="I743" s="83"/>
      <c r="J743" s="78"/>
      <c r="K743" s="83"/>
      <c r="L743" s="78"/>
      <c r="M743" s="78"/>
      <c r="N743" s="78"/>
      <c r="O743" s="83"/>
      <c r="P743" s="86"/>
      <c r="Q743" s="65" t="s">
        <v>793</v>
      </c>
      <c r="R743" s="62"/>
      <c r="S743" s="37"/>
      <c r="T743" s="44" t="str">
        <f t="shared" si="48"/>
        <v/>
      </c>
      <c r="U743" s="37"/>
      <c r="V743" s="39" t="str">
        <f t="shared" si="45"/>
        <v/>
      </c>
      <c r="W743" s="40" t="str">
        <f t="shared" si="46"/>
        <v/>
      </c>
      <c r="X743" s="41" t="str">
        <f t="shared" si="47"/>
        <v/>
      </c>
      <c r="Y743" s="42"/>
      <c r="Z743" s="42"/>
      <c r="AA743" s="42"/>
      <c r="AB743" s="42"/>
      <c r="AC743" s="42"/>
      <c r="AD743" s="43"/>
    </row>
    <row r="744" spans="2:30" ht="21.95" customHeight="1">
      <c r="B744" s="89"/>
      <c r="C744" s="78"/>
      <c r="D744" s="78"/>
      <c r="E744" s="36"/>
      <c r="F744" s="91"/>
      <c r="G744" s="83"/>
      <c r="H744" s="91"/>
      <c r="I744" s="83"/>
      <c r="J744" s="78"/>
      <c r="K744" s="83"/>
      <c r="L744" s="78"/>
      <c r="M744" s="78"/>
      <c r="N744" s="78"/>
      <c r="O744" s="83"/>
      <c r="P744" s="86"/>
      <c r="Q744" s="65" t="s">
        <v>794</v>
      </c>
      <c r="R744" s="62"/>
      <c r="S744" s="37"/>
      <c r="T744" s="44" t="str">
        <f t="shared" si="48"/>
        <v/>
      </c>
      <c r="U744" s="37"/>
      <c r="V744" s="39" t="str">
        <f t="shared" si="45"/>
        <v/>
      </c>
      <c r="W744" s="40" t="str">
        <f t="shared" si="46"/>
        <v/>
      </c>
      <c r="X744" s="41" t="str">
        <f t="shared" si="47"/>
        <v/>
      </c>
      <c r="Y744" s="42"/>
      <c r="Z744" s="42"/>
      <c r="AA744" s="42"/>
      <c r="AB744" s="42"/>
      <c r="AC744" s="42"/>
      <c r="AD744" s="43"/>
    </row>
    <row r="745" spans="2:30" ht="21.95" customHeight="1">
      <c r="B745" s="90"/>
      <c r="C745" s="79"/>
      <c r="D745" s="79"/>
      <c r="E745" s="36"/>
      <c r="F745" s="92"/>
      <c r="G745" s="84"/>
      <c r="H745" s="92"/>
      <c r="I745" s="84"/>
      <c r="J745" s="79"/>
      <c r="K745" s="84"/>
      <c r="L745" s="79"/>
      <c r="M745" s="79"/>
      <c r="N745" s="79"/>
      <c r="O745" s="84"/>
      <c r="P745" s="87"/>
      <c r="Q745" s="65" t="s">
        <v>795</v>
      </c>
      <c r="R745" s="62"/>
      <c r="S745" s="37"/>
      <c r="T745" s="44" t="str">
        <f t="shared" si="48"/>
        <v/>
      </c>
      <c r="U745" s="37"/>
      <c r="V745" s="39" t="str">
        <f t="shared" si="45"/>
        <v/>
      </c>
      <c r="W745" s="40" t="str">
        <f t="shared" si="46"/>
        <v/>
      </c>
      <c r="X745" s="41" t="str">
        <f t="shared" si="47"/>
        <v/>
      </c>
      <c r="Y745" s="42"/>
      <c r="Z745" s="42"/>
      <c r="AA745" s="42"/>
      <c r="AB745" s="42"/>
      <c r="AC745" s="42"/>
      <c r="AD745" s="43"/>
    </row>
    <row r="746" spans="2:30" ht="21.95" customHeight="1">
      <c r="B746" s="89" t="s">
        <v>934</v>
      </c>
      <c r="C746" s="77" t="str">
        <f>IF(F746="Sea level rise and storm surge","SL",IF(F746="Increased flooding","FL",IF(F746="Increased rainfall variability","RV",IF(F746="Increased average temperature","AT",IF(F746="Increase in hot days","HD",IF(F746="Increased fire risk","FR",IF(F746="Increased atmospheric CO2","AC","")))))))</f>
        <v/>
      </c>
      <c r="D746" s="77">
        <v>149</v>
      </c>
      <c r="E746" s="36"/>
      <c r="F746" s="94"/>
      <c r="G746" s="95"/>
      <c r="H746" s="94"/>
      <c r="I746" s="95"/>
      <c r="J746" s="77" t="str">
        <f>IF(I746="Almost Certain",5,IF(I746="likely",4,IF(I746="Possible",3,IF(I746="Unlikely",2,IF(I746="rare",1,"")))))</f>
        <v/>
      </c>
      <c r="K746" s="95"/>
      <c r="L746" s="77" t="str">
        <f>IF(K746="Catastrophic",5,IF(K746="Major",4,IF(K746="Moderate",3,IF(K746="Minor",2,IF(K746="Insignificant",1,"")))))</f>
        <v/>
      </c>
      <c r="M746" s="77" t="str">
        <f>IF(L746="","",L746+J746)</f>
        <v/>
      </c>
      <c r="N746" s="77" t="str">
        <f>IF(M746="","",IF(M746&lt;5,"Low",IF(AND(M746&gt;4,M746&lt;7),"Moderate",IF(M746=7,"High",IF(M746&gt;7,"Extreme",)))))</f>
        <v/>
      </c>
      <c r="O746" s="83"/>
      <c r="P746" s="88"/>
      <c r="Q746" s="65" t="s">
        <v>796</v>
      </c>
      <c r="R746" s="62"/>
      <c r="S746" s="37"/>
      <c r="T746" s="44" t="str">
        <f t="shared" si="48"/>
        <v/>
      </c>
      <c r="U746" s="37"/>
      <c r="V746" s="39" t="str">
        <f t="shared" si="45"/>
        <v/>
      </c>
      <c r="W746" s="40" t="str">
        <f t="shared" si="46"/>
        <v/>
      </c>
      <c r="X746" s="41" t="str">
        <f t="shared" si="47"/>
        <v/>
      </c>
      <c r="Y746" s="42"/>
      <c r="Z746" s="42"/>
      <c r="AA746" s="42"/>
      <c r="AB746" s="42"/>
      <c r="AC746" s="42"/>
      <c r="AD746" s="43"/>
    </row>
    <row r="747" spans="2:30" ht="21.95" customHeight="1">
      <c r="B747" s="89"/>
      <c r="C747" s="78"/>
      <c r="D747" s="78"/>
      <c r="E747" s="36"/>
      <c r="F747" s="91"/>
      <c r="G747" s="83"/>
      <c r="H747" s="91"/>
      <c r="I747" s="83"/>
      <c r="J747" s="78"/>
      <c r="K747" s="83"/>
      <c r="L747" s="78"/>
      <c r="M747" s="78"/>
      <c r="N747" s="78"/>
      <c r="O747" s="83"/>
      <c r="P747" s="86"/>
      <c r="Q747" s="65" t="s">
        <v>797</v>
      </c>
      <c r="R747" s="62"/>
      <c r="S747" s="37"/>
      <c r="T747" s="44" t="str">
        <f t="shared" si="48"/>
        <v/>
      </c>
      <c r="U747" s="37"/>
      <c r="V747" s="39" t="str">
        <f t="shared" si="45"/>
        <v/>
      </c>
      <c r="W747" s="40" t="str">
        <f t="shared" si="46"/>
        <v/>
      </c>
      <c r="X747" s="41" t="str">
        <f t="shared" si="47"/>
        <v/>
      </c>
      <c r="Y747" s="42"/>
      <c r="Z747" s="42"/>
      <c r="AA747" s="42"/>
      <c r="AB747" s="42"/>
      <c r="AC747" s="42"/>
      <c r="AD747" s="43"/>
    </row>
    <row r="748" spans="2:30" ht="21.95" customHeight="1">
      <c r="B748" s="89"/>
      <c r="C748" s="78"/>
      <c r="D748" s="78"/>
      <c r="E748" s="36"/>
      <c r="F748" s="91"/>
      <c r="G748" s="83"/>
      <c r="H748" s="91"/>
      <c r="I748" s="83"/>
      <c r="J748" s="78"/>
      <c r="K748" s="83"/>
      <c r="L748" s="78"/>
      <c r="M748" s="78"/>
      <c r="N748" s="78"/>
      <c r="O748" s="83"/>
      <c r="P748" s="86"/>
      <c r="Q748" s="65" t="s">
        <v>798</v>
      </c>
      <c r="R748" s="62"/>
      <c r="S748" s="37"/>
      <c r="T748" s="44" t="str">
        <f t="shared" si="48"/>
        <v/>
      </c>
      <c r="U748" s="37"/>
      <c r="V748" s="39" t="str">
        <f t="shared" si="45"/>
        <v/>
      </c>
      <c r="W748" s="40" t="str">
        <f t="shared" si="46"/>
        <v/>
      </c>
      <c r="X748" s="41" t="str">
        <f t="shared" si="47"/>
        <v/>
      </c>
      <c r="Y748" s="42"/>
      <c r="Z748" s="42"/>
      <c r="AA748" s="42"/>
      <c r="AB748" s="42"/>
      <c r="AC748" s="42"/>
      <c r="AD748" s="43"/>
    </row>
    <row r="749" spans="2:30" ht="21.95" customHeight="1">
      <c r="B749" s="89"/>
      <c r="C749" s="78"/>
      <c r="D749" s="78"/>
      <c r="E749" s="36"/>
      <c r="F749" s="91"/>
      <c r="G749" s="83"/>
      <c r="H749" s="91"/>
      <c r="I749" s="83"/>
      <c r="J749" s="78"/>
      <c r="K749" s="83"/>
      <c r="L749" s="78"/>
      <c r="M749" s="78"/>
      <c r="N749" s="78"/>
      <c r="O749" s="83"/>
      <c r="P749" s="86"/>
      <c r="Q749" s="65" t="s">
        <v>799</v>
      </c>
      <c r="R749" s="62"/>
      <c r="S749" s="37"/>
      <c r="T749" s="44" t="str">
        <f t="shared" si="48"/>
        <v/>
      </c>
      <c r="U749" s="37"/>
      <c r="V749" s="39" t="str">
        <f t="shared" si="45"/>
        <v/>
      </c>
      <c r="W749" s="40" t="str">
        <f t="shared" si="46"/>
        <v/>
      </c>
      <c r="X749" s="41" t="str">
        <f t="shared" si="47"/>
        <v/>
      </c>
      <c r="Y749" s="42"/>
      <c r="Z749" s="42"/>
      <c r="AA749" s="42"/>
      <c r="AB749" s="42"/>
      <c r="AC749" s="42"/>
      <c r="AD749" s="43"/>
    </row>
    <row r="750" spans="2:30" ht="21.95" customHeight="1">
      <c r="B750" s="90"/>
      <c r="C750" s="79"/>
      <c r="D750" s="79"/>
      <c r="E750" s="36"/>
      <c r="F750" s="92"/>
      <c r="G750" s="84"/>
      <c r="H750" s="92"/>
      <c r="I750" s="84"/>
      <c r="J750" s="79"/>
      <c r="K750" s="84"/>
      <c r="L750" s="79"/>
      <c r="M750" s="79"/>
      <c r="N750" s="79"/>
      <c r="O750" s="84"/>
      <c r="P750" s="87"/>
      <c r="Q750" s="65" t="s">
        <v>800</v>
      </c>
      <c r="R750" s="62"/>
      <c r="S750" s="37"/>
      <c r="T750" s="37" t="str">
        <f t="shared" si="48"/>
        <v/>
      </c>
      <c r="U750" s="37"/>
      <c r="V750" s="37" t="str">
        <f t="shared" si="45"/>
        <v/>
      </c>
      <c r="W750" s="37" t="str">
        <f t="shared" si="46"/>
        <v/>
      </c>
      <c r="X750" s="37" t="str">
        <f t="shared" si="47"/>
        <v/>
      </c>
      <c r="Y750" s="57"/>
      <c r="Z750" s="57"/>
      <c r="AA750" s="57"/>
      <c r="AB750" s="42"/>
      <c r="AC750" s="42"/>
      <c r="AD750" s="43"/>
    </row>
    <row r="751" spans="2:30" ht="21.95" customHeight="1">
      <c r="B751" s="89" t="s">
        <v>935</v>
      </c>
      <c r="C751" s="77" t="str">
        <f>IF(F751="Sea level rise and storm surge","SL",IF(F751="Increased flooding","FL",IF(F751="Increased rainfall variability","RV",IF(F751="Increased average temperature","AT",IF(F751="Increase in hot days","HD",IF(F751="Increased fire risk","FR",IF(F751="Increased atmospheric CO2","AC","")))))))</f>
        <v/>
      </c>
      <c r="D751" s="77">
        <v>150</v>
      </c>
      <c r="E751" s="36"/>
      <c r="F751" s="94"/>
      <c r="G751" s="95"/>
      <c r="H751" s="94"/>
      <c r="I751" s="95"/>
      <c r="J751" s="77" t="str">
        <f>IF(I751="Almost Certain",5,IF(I751="likely",4,IF(I751="Possible",3,IF(I751="Unlikely",2,IF(I751="rare",1,"")))))</f>
        <v/>
      </c>
      <c r="K751" s="95"/>
      <c r="L751" s="77" t="str">
        <f>IF(K751="Catastrophic",5,IF(K751="Major",4,IF(K751="Moderate",3,IF(K751="Minor",2,IF(K751="Insignificant",1,"")))))</f>
        <v/>
      </c>
      <c r="M751" s="77" t="str">
        <f>IF(L751="","",L751+J751)</f>
        <v/>
      </c>
      <c r="N751" s="77" t="str">
        <f>IF(M751="","",IF(M751&lt;5,"Low",IF(AND(M751&gt;4,M751&lt;7),"Moderate",IF(M751=7,"High",IF(M751&gt;7,"Extreme",)))))</f>
        <v/>
      </c>
      <c r="O751" s="83"/>
      <c r="P751" s="88"/>
      <c r="Q751" s="65" t="s">
        <v>801</v>
      </c>
      <c r="R751" s="62"/>
      <c r="S751" s="37"/>
      <c r="T751" s="44" t="str">
        <f t="shared" si="48"/>
        <v/>
      </c>
      <c r="U751" s="37"/>
      <c r="V751" s="39" t="str">
        <f t="shared" si="45"/>
        <v/>
      </c>
      <c r="W751" s="40" t="str">
        <f t="shared" si="46"/>
        <v/>
      </c>
      <c r="X751" s="41" t="str">
        <f t="shared" si="47"/>
        <v/>
      </c>
      <c r="Y751" s="42"/>
      <c r="Z751" s="42"/>
      <c r="AA751" s="42"/>
      <c r="AB751" s="42"/>
      <c r="AC751" s="42"/>
      <c r="AD751" s="43"/>
    </row>
    <row r="752" spans="2:30" ht="21.95" customHeight="1">
      <c r="B752" s="89"/>
      <c r="C752" s="78"/>
      <c r="D752" s="78"/>
      <c r="E752" s="36"/>
      <c r="F752" s="91"/>
      <c r="G752" s="83"/>
      <c r="H752" s="91"/>
      <c r="I752" s="83"/>
      <c r="J752" s="78"/>
      <c r="K752" s="83"/>
      <c r="L752" s="78"/>
      <c r="M752" s="78"/>
      <c r="N752" s="78"/>
      <c r="O752" s="83"/>
      <c r="P752" s="86"/>
      <c r="Q752" s="65" t="s">
        <v>802</v>
      </c>
      <c r="R752" s="62"/>
      <c r="S752" s="37"/>
      <c r="T752" s="44" t="str">
        <f t="shared" si="48"/>
        <v/>
      </c>
      <c r="U752" s="37"/>
      <c r="V752" s="39" t="str">
        <f t="shared" si="45"/>
        <v/>
      </c>
      <c r="W752" s="40" t="str">
        <f t="shared" si="46"/>
        <v/>
      </c>
      <c r="X752" s="41" t="str">
        <f t="shared" si="47"/>
        <v/>
      </c>
      <c r="Y752" s="42"/>
      <c r="Z752" s="42"/>
      <c r="AA752" s="42"/>
      <c r="AB752" s="42"/>
      <c r="AC752" s="42"/>
      <c r="AD752" s="43"/>
    </row>
    <row r="753" spans="2:30" ht="21.95" customHeight="1">
      <c r="B753" s="89"/>
      <c r="C753" s="78"/>
      <c r="D753" s="78"/>
      <c r="E753" s="36"/>
      <c r="F753" s="91"/>
      <c r="G753" s="83"/>
      <c r="H753" s="91"/>
      <c r="I753" s="83"/>
      <c r="J753" s="78"/>
      <c r="K753" s="83"/>
      <c r="L753" s="78"/>
      <c r="M753" s="78"/>
      <c r="N753" s="78"/>
      <c r="O753" s="83"/>
      <c r="P753" s="86"/>
      <c r="Q753" s="65" t="s">
        <v>803</v>
      </c>
      <c r="R753" s="62"/>
      <c r="S753" s="37"/>
      <c r="T753" s="44" t="str">
        <f t="shared" si="48"/>
        <v/>
      </c>
      <c r="U753" s="37"/>
      <c r="V753" s="39" t="str">
        <f t="shared" si="45"/>
        <v/>
      </c>
      <c r="W753" s="40" t="str">
        <f t="shared" si="46"/>
        <v/>
      </c>
      <c r="X753" s="41" t="str">
        <f t="shared" si="47"/>
        <v/>
      </c>
      <c r="Y753" s="42"/>
      <c r="Z753" s="42"/>
      <c r="AA753" s="42"/>
      <c r="AB753" s="42"/>
      <c r="AC753" s="42"/>
      <c r="AD753" s="43"/>
    </row>
    <row r="754" spans="2:30" ht="21.95" customHeight="1">
      <c r="B754" s="89"/>
      <c r="C754" s="78"/>
      <c r="D754" s="78"/>
      <c r="E754" s="36"/>
      <c r="F754" s="91"/>
      <c r="G754" s="83"/>
      <c r="H754" s="91"/>
      <c r="I754" s="83"/>
      <c r="J754" s="78"/>
      <c r="K754" s="83"/>
      <c r="L754" s="78"/>
      <c r="M754" s="78"/>
      <c r="N754" s="78"/>
      <c r="O754" s="83"/>
      <c r="P754" s="86"/>
      <c r="Q754" s="65" t="s">
        <v>804</v>
      </c>
      <c r="R754" s="62"/>
      <c r="S754" s="37"/>
      <c r="T754" s="44" t="str">
        <f t="shared" si="48"/>
        <v/>
      </c>
      <c r="U754" s="37"/>
      <c r="V754" s="39" t="str">
        <f t="shared" si="45"/>
        <v/>
      </c>
      <c r="W754" s="40" t="str">
        <f t="shared" si="46"/>
        <v/>
      </c>
      <c r="X754" s="41" t="str">
        <f t="shared" si="47"/>
        <v/>
      </c>
      <c r="Y754" s="42"/>
      <c r="Z754" s="42"/>
      <c r="AA754" s="42"/>
      <c r="AB754" s="42"/>
      <c r="AC754" s="42"/>
      <c r="AD754" s="43"/>
    </row>
    <row r="755" spans="2:30" ht="21.95" customHeight="1" thickBot="1">
      <c r="B755" s="90"/>
      <c r="C755" s="100"/>
      <c r="D755" s="100"/>
      <c r="E755" s="45"/>
      <c r="F755" s="92"/>
      <c r="G755" s="84"/>
      <c r="H755" s="92"/>
      <c r="I755" s="84"/>
      <c r="J755" s="79"/>
      <c r="K755" s="84"/>
      <c r="L755" s="79"/>
      <c r="M755" s="79"/>
      <c r="N755" s="79"/>
      <c r="O755" s="84"/>
      <c r="P755" s="87"/>
      <c r="Q755" s="65" t="s">
        <v>805</v>
      </c>
      <c r="R755" s="62"/>
      <c r="S755" s="37"/>
      <c r="T755" s="44" t="str">
        <f t="shared" si="48"/>
        <v/>
      </c>
      <c r="U755" s="37"/>
      <c r="V755" s="39" t="str">
        <f t="shared" si="45"/>
        <v/>
      </c>
      <c r="W755" s="40" t="str">
        <f t="shared" si="46"/>
        <v/>
      </c>
      <c r="X755" s="41" t="str">
        <f t="shared" si="47"/>
        <v/>
      </c>
      <c r="Y755" s="42"/>
      <c r="Z755" s="42"/>
      <c r="AA755" s="42"/>
      <c r="AB755" s="42"/>
      <c r="AC755" s="42"/>
      <c r="AD755" s="43"/>
    </row>
  </sheetData>
  <sheetProtection autoFilter="0"/>
  <mergeCells count="2132">
    <mergeCell ref="B4:P4"/>
    <mergeCell ref="B751:B755"/>
    <mergeCell ref="C751:C755"/>
    <mergeCell ref="D751:D755"/>
    <mergeCell ref="F751:F755"/>
    <mergeCell ref="H751:H755"/>
    <mergeCell ref="I751:I755"/>
    <mergeCell ref="K751:K755"/>
    <mergeCell ref="G751:G755"/>
    <mergeCell ref="N751:N755"/>
    <mergeCell ref="O751:O755"/>
    <mergeCell ref="P751:P755"/>
    <mergeCell ref="P746:P750"/>
    <mergeCell ref="I746:I750"/>
    <mergeCell ref="K746:K750"/>
    <mergeCell ref="G746:G750"/>
    <mergeCell ref="N746:N750"/>
    <mergeCell ref="O746:O750"/>
    <mergeCell ref="B746:B750"/>
    <mergeCell ref="C746:C750"/>
    <mergeCell ref="D746:D750"/>
    <mergeCell ref="F746:F750"/>
    <mergeCell ref="H746:H750"/>
    <mergeCell ref="J746:J750"/>
    <mergeCell ref="J751:J755"/>
    <mergeCell ref="L746:L750"/>
    <mergeCell ref="M746:M750"/>
    <mergeCell ref="L751:L755"/>
    <mergeCell ref="M751:M755"/>
    <mergeCell ref="P736:P740"/>
    <mergeCell ref="B741:B745"/>
    <mergeCell ref="C741:C745"/>
    <mergeCell ref="D741:D745"/>
    <mergeCell ref="F741:F745"/>
    <mergeCell ref="H741:H745"/>
    <mergeCell ref="I741:I745"/>
    <mergeCell ref="K741:K745"/>
    <mergeCell ref="G741:G745"/>
    <mergeCell ref="N741:N745"/>
    <mergeCell ref="O741:O745"/>
    <mergeCell ref="P741:P745"/>
    <mergeCell ref="I736:I740"/>
    <mergeCell ref="K736:K740"/>
    <mergeCell ref="G736:G740"/>
    <mergeCell ref="N736:N740"/>
    <mergeCell ref="O736:O740"/>
    <mergeCell ref="B736:B740"/>
    <mergeCell ref="C736:C740"/>
    <mergeCell ref="D736:D740"/>
    <mergeCell ref="F736:F740"/>
    <mergeCell ref="H736:H740"/>
    <mergeCell ref="J736:J740"/>
    <mergeCell ref="J741:J745"/>
    <mergeCell ref="L736:L740"/>
    <mergeCell ref="M736:M740"/>
    <mergeCell ref="L741:L745"/>
    <mergeCell ref="M741:M745"/>
    <mergeCell ref="P726:P730"/>
    <mergeCell ref="B731:B735"/>
    <mergeCell ref="C731:C735"/>
    <mergeCell ref="D731:D735"/>
    <mergeCell ref="F731:F735"/>
    <mergeCell ref="H731:H735"/>
    <mergeCell ref="I731:I735"/>
    <mergeCell ref="K731:K735"/>
    <mergeCell ref="G731:G735"/>
    <mergeCell ref="N731:N735"/>
    <mergeCell ref="O731:O735"/>
    <mergeCell ref="P731:P735"/>
    <mergeCell ref="I726:I730"/>
    <mergeCell ref="K726:K730"/>
    <mergeCell ref="G726:G730"/>
    <mergeCell ref="N726:N730"/>
    <mergeCell ref="O726:O730"/>
    <mergeCell ref="B726:B730"/>
    <mergeCell ref="C726:C730"/>
    <mergeCell ref="D726:D730"/>
    <mergeCell ref="F726:F730"/>
    <mergeCell ref="H726:H730"/>
    <mergeCell ref="J726:J730"/>
    <mergeCell ref="J731:J735"/>
    <mergeCell ref="L726:L730"/>
    <mergeCell ref="M726:M730"/>
    <mergeCell ref="L731:L735"/>
    <mergeCell ref="M731:M735"/>
    <mergeCell ref="P716:P720"/>
    <mergeCell ref="B721:B725"/>
    <mergeCell ref="C721:C725"/>
    <mergeCell ref="D721:D725"/>
    <mergeCell ref="F721:F725"/>
    <mergeCell ref="H721:H725"/>
    <mergeCell ref="I721:I725"/>
    <mergeCell ref="K721:K725"/>
    <mergeCell ref="G721:G725"/>
    <mergeCell ref="N721:N725"/>
    <mergeCell ref="O721:O725"/>
    <mergeCell ref="P721:P725"/>
    <mergeCell ref="I716:I720"/>
    <mergeCell ref="K716:K720"/>
    <mergeCell ref="G716:G720"/>
    <mergeCell ref="N716:N720"/>
    <mergeCell ref="O716:O720"/>
    <mergeCell ref="B716:B720"/>
    <mergeCell ref="C716:C720"/>
    <mergeCell ref="D716:D720"/>
    <mergeCell ref="F716:F720"/>
    <mergeCell ref="H716:H720"/>
    <mergeCell ref="J716:J720"/>
    <mergeCell ref="J721:J725"/>
    <mergeCell ref="L716:L720"/>
    <mergeCell ref="M716:M720"/>
    <mergeCell ref="L721:L725"/>
    <mergeCell ref="M721:M725"/>
    <mergeCell ref="P706:P710"/>
    <mergeCell ref="B711:B715"/>
    <mergeCell ref="C711:C715"/>
    <mergeCell ref="D711:D715"/>
    <mergeCell ref="F711:F715"/>
    <mergeCell ref="H711:H715"/>
    <mergeCell ref="I711:I715"/>
    <mergeCell ref="K711:K715"/>
    <mergeCell ref="G711:G715"/>
    <mergeCell ref="N711:N715"/>
    <mergeCell ref="O711:O715"/>
    <mergeCell ref="P711:P715"/>
    <mergeCell ref="I706:I710"/>
    <mergeCell ref="K706:K710"/>
    <mergeCell ref="G706:G710"/>
    <mergeCell ref="N706:N710"/>
    <mergeCell ref="O706:O710"/>
    <mergeCell ref="B706:B710"/>
    <mergeCell ref="C706:C710"/>
    <mergeCell ref="D706:D710"/>
    <mergeCell ref="F706:F710"/>
    <mergeCell ref="H706:H710"/>
    <mergeCell ref="J706:J710"/>
    <mergeCell ref="J711:J715"/>
    <mergeCell ref="L706:L710"/>
    <mergeCell ref="M706:M710"/>
    <mergeCell ref="L711:L715"/>
    <mergeCell ref="M711:M715"/>
    <mergeCell ref="P696:P700"/>
    <mergeCell ref="B701:B705"/>
    <mergeCell ref="C701:C705"/>
    <mergeCell ref="D701:D705"/>
    <mergeCell ref="F701:F705"/>
    <mergeCell ref="H701:H705"/>
    <mergeCell ref="I701:I705"/>
    <mergeCell ref="K701:K705"/>
    <mergeCell ref="G701:G705"/>
    <mergeCell ref="N701:N705"/>
    <mergeCell ref="O701:O705"/>
    <mergeCell ref="P701:P705"/>
    <mergeCell ref="I696:I700"/>
    <mergeCell ref="K696:K700"/>
    <mergeCell ref="G696:G700"/>
    <mergeCell ref="N696:N700"/>
    <mergeCell ref="O696:O700"/>
    <mergeCell ref="B696:B700"/>
    <mergeCell ref="C696:C700"/>
    <mergeCell ref="D696:D700"/>
    <mergeCell ref="F696:F700"/>
    <mergeCell ref="H696:H700"/>
    <mergeCell ref="J696:J700"/>
    <mergeCell ref="J701:J705"/>
    <mergeCell ref="L696:L700"/>
    <mergeCell ref="M696:M700"/>
    <mergeCell ref="L701:L705"/>
    <mergeCell ref="M701:M705"/>
    <mergeCell ref="P686:P690"/>
    <mergeCell ref="B691:B695"/>
    <mergeCell ref="C691:C695"/>
    <mergeCell ref="D691:D695"/>
    <mergeCell ref="F691:F695"/>
    <mergeCell ref="H691:H695"/>
    <mergeCell ref="I691:I695"/>
    <mergeCell ref="K691:K695"/>
    <mergeCell ref="G691:G695"/>
    <mergeCell ref="N691:N695"/>
    <mergeCell ref="O691:O695"/>
    <mergeCell ref="P691:P695"/>
    <mergeCell ref="I686:I690"/>
    <mergeCell ref="K686:K690"/>
    <mergeCell ref="G686:G690"/>
    <mergeCell ref="N686:N690"/>
    <mergeCell ref="O686:O690"/>
    <mergeCell ref="B686:B690"/>
    <mergeCell ref="C686:C690"/>
    <mergeCell ref="D686:D690"/>
    <mergeCell ref="F686:F690"/>
    <mergeCell ref="H686:H690"/>
    <mergeCell ref="J686:J690"/>
    <mergeCell ref="J691:J695"/>
    <mergeCell ref="L686:L690"/>
    <mergeCell ref="M686:M690"/>
    <mergeCell ref="L691:L695"/>
    <mergeCell ref="M691:M695"/>
    <mergeCell ref="P676:P680"/>
    <mergeCell ref="B681:B685"/>
    <mergeCell ref="C681:C685"/>
    <mergeCell ref="D681:D685"/>
    <mergeCell ref="F681:F685"/>
    <mergeCell ref="H681:H685"/>
    <mergeCell ref="I681:I685"/>
    <mergeCell ref="K681:K685"/>
    <mergeCell ref="G681:G685"/>
    <mergeCell ref="N681:N685"/>
    <mergeCell ref="O681:O685"/>
    <mergeCell ref="P681:P685"/>
    <mergeCell ref="I676:I680"/>
    <mergeCell ref="K676:K680"/>
    <mergeCell ref="G676:G680"/>
    <mergeCell ref="N676:N680"/>
    <mergeCell ref="O676:O680"/>
    <mergeCell ref="B676:B680"/>
    <mergeCell ref="C676:C680"/>
    <mergeCell ref="D676:D680"/>
    <mergeCell ref="F676:F680"/>
    <mergeCell ref="H676:H680"/>
    <mergeCell ref="J676:J680"/>
    <mergeCell ref="J681:J685"/>
    <mergeCell ref="L676:L680"/>
    <mergeCell ref="M676:M680"/>
    <mergeCell ref="L681:L685"/>
    <mergeCell ref="M681:M685"/>
    <mergeCell ref="P666:P670"/>
    <mergeCell ref="B671:B675"/>
    <mergeCell ref="C671:C675"/>
    <mergeCell ref="D671:D675"/>
    <mergeCell ref="F671:F675"/>
    <mergeCell ref="H671:H675"/>
    <mergeCell ref="I671:I675"/>
    <mergeCell ref="K671:K675"/>
    <mergeCell ref="G671:G675"/>
    <mergeCell ref="N671:N675"/>
    <mergeCell ref="O671:O675"/>
    <mergeCell ref="P671:P675"/>
    <mergeCell ref="I666:I670"/>
    <mergeCell ref="K666:K670"/>
    <mergeCell ref="G666:G670"/>
    <mergeCell ref="N666:N670"/>
    <mergeCell ref="O666:O670"/>
    <mergeCell ref="B666:B670"/>
    <mergeCell ref="C666:C670"/>
    <mergeCell ref="D666:D670"/>
    <mergeCell ref="F666:F670"/>
    <mergeCell ref="H666:H670"/>
    <mergeCell ref="J666:J670"/>
    <mergeCell ref="J671:J675"/>
    <mergeCell ref="L666:L670"/>
    <mergeCell ref="M666:M670"/>
    <mergeCell ref="L671:L675"/>
    <mergeCell ref="M671:M675"/>
    <mergeCell ref="P656:P660"/>
    <mergeCell ref="B661:B665"/>
    <mergeCell ref="C661:C665"/>
    <mergeCell ref="D661:D665"/>
    <mergeCell ref="F661:F665"/>
    <mergeCell ref="H661:H665"/>
    <mergeCell ref="I661:I665"/>
    <mergeCell ref="K661:K665"/>
    <mergeCell ref="G661:G665"/>
    <mergeCell ref="N661:N665"/>
    <mergeCell ref="O661:O665"/>
    <mergeCell ref="P661:P665"/>
    <mergeCell ref="I656:I660"/>
    <mergeCell ref="K656:K660"/>
    <mergeCell ref="G656:G660"/>
    <mergeCell ref="N656:N660"/>
    <mergeCell ref="O656:O660"/>
    <mergeCell ref="B656:B660"/>
    <mergeCell ref="C656:C660"/>
    <mergeCell ref="D656:D660"/>
    <mergeCell ref="F656:F660"/>
    <mergeCell ref="H656:H660"/>
    <mergeCell ref="J656:J660"/>
    <mergeCell ref="J661:J665"/>
    <mergeCell ref="L656:L660"/>
    <mergeCell ref="M656:M660"/>
    <mergeCell ref="L661:L665"/>
    <mergeCell ref="M661:M665"/>
    <mergeCell ref="P646:P650"/>
    <mergeCell ref="B651:B655"/>
    <mergeCell ref="C651:C655"/>
    <mergeCell ref="D651:D655"/>
    <mergeCell ref="F651:F655"/>
    <mergeCell ref="H651:H655"/>
    <mergeCell ref="I651:I655"/>
    <mergeCell ref="K651:K655"/>
    <mergeCell ref="G651:G655"/>
    <mergeCell ref="N651:N655"/>
    <mergeCell ref="O651:O655"/>
    <mergeCell ref="P651:P655"/>
    <mergeCell ref="I646:I650"/>
    <mergeCell ref="K646:K650"/>
    <mergeCell ref="G646:G650"/>
    <mergeCell ref="N646:N650"/>
    <mergeCell ref="O646:O650"/>
    <mergeCell ref="B646:B650"/>
    <mergeCell ref="C646:C650"/>
    <mergeCell ref="D646:D650"/>
    <mergeCell ref="F646:F650"/>
    <mergeCell ref="H646:H650"/>
    <mergeCell ref="J646:J650"/>
    <mergeCell ref="J651:J655"/>
    <mergeCell ref="L646:L650"/>
    <mergeCell ref="M646:M650"/>
    <mergeCell ref="L651:L655"/>
    <mergeCell ref="M651:M655"/>
    <mergeCell ref="P636:P640"/>
    <mergeCell ref="B641:B645"/>
    <mergeCell ref="C641:C645"/>
    <mergeCell ref="D641:D645"/>
    <mergeCell ref="F641:F645"/>
    <mergeCell ref="H641:H645"/>
    <mergeCell ref="I641:I645"/>
    <mergeCell ref="K641:K645"/>
    <mergeCell ref="G641:G645"/>
    <mergeCell ref="N641:N645"/>
    <mergeCell ref="O641:O645"/>
    <mergeCell ref="P641:P645"/>
    <mergeCell ref="I636:I640"/>
    <mergeCell ref="K636:K640"/>
    <mergeCell ref="G636:G640"/>
    <mergeCell ref="N636:N640"/>
    <mergeCell ref="O636:O640"/>
    <mergeCell ref="B636:B640"/>
    <mergeCell ref="C636:C640"/>
    <mergeCell ref="D636:D640"/>
    <mergeCell ref="F636:F640"/>
    <mergeCell ref="H636:H640"/>
    <mergeCell ref="J636:J640"/>
    <mergeCell ref="J641:J645"/>
    <mergeCell ref="L636:L640"/>
    <mergeCell ref="M636:M640"/>
    <mergeCell ref="L641:L645"/>
    <mergeCell ref="M641:M645"/>
    <mergeCell ref="P626:P630"/>
    <mergeCell ref="B631:B635"/>
    <mergeCell ref="C631:C635"/>
    <mergeCell ref="D631:D635"/>
    <mergeCell ref="F631:F635"/>
    <mergeCell ref="H631:H635"/>
    <mergeCell ref="I631:I635"/>
    <mergeCell ref="K631:K635"/>
    <mergeCell ref="G631:G635"/>
    <mergeCell ref="N631:N635"/>
    <mergeCell ref="O631:O635"/>
    <mergeCell ref="P631:P635"/>
    <mergeCell ref="I626:I630"/>
    <mergeCell ref="K626:K630"/>
    <mergeCell ref="G626:G630"/>
    <mergeCell ref="N626:N630"/>
    <mergeCell ref="O626:O630"/>
    <mergeCell ref="B626:B630"/>
    <mergeCell ref="C626:C630"/>
    <mergeCell ref="D626:D630"/>
    <mergeCell ref="F626:F630"/>
    <mergeCell ref="H626:H630"/>
    <mergeCell ref="J626:J630"/>
    <mergeCell ref="J631:J635"/>
    <mergeCell ref="L626:L630"/>
    <mergeCell ref="M626:M630"/>
    <mergeCell ref="L631:L635"/>
    <mergeCell ref="M631:M635"/>
    <mergeCell ref="P616:P620"/>
    <mergeCell ref="B621:B625"/>
    <mergeCell ref="C621:C625"/>
    <mergeCell ref="D621:D625"/>
    <mergeCell ref="F621:F625"/>
    <mergeCell ref="H621:H625"/>
    <mergeCell ref="I621:I625"/>
    <mergeCell ref="K621:K625"/>
    <mergeCell ref="G621:G625"/>
    <mergeCell ref="N621:N625"/>
    <mergeCell ref="O621:O625"/>
    <mergeCell ref="P621:P625"/>
    <mergeCell ref="I616:I620"/>
    <mergeCell ref="K616:K620"/>
    <mergeCell ref="G616:G620"/>
    <mergeCell ref="N616:N620"/>
    <mergeCell ref="O616:O620"/>
    <mergeCell ref="B616:B620"/>
    <mergeCell ref="C616:C620"/>
    <mergeCell ref="D616:D620"/>
    <mergeCell ref="F616:F620"/>
    <mergeCell ref="H616:H620"/>
    <mergeCell ref="J616:J620"/>
    <mergeCell ref="J621:J625"/>
    <mergeCell ref="L616:L620"/>
    <mergeCell ref="M616:M620"/>
    <mergeCell ref="L621:L625"/>
    <mergeCell ref="M621:M625"/>
    <mergeCell ref="P606:P610"/>
    <mergeCell ref="B611:B615"/>
    <mergeCell ref="C611:C615"/>
    <mergeCell ref="D611:D615"/>
    <mergeCell ref="F611:F615"/>
    <mergeCell ref="H611:H615"/>
    <mergeCell ref="I611:I615"/>
    <mergeCell ref="K611:K615"/>
    <mergeCell ref="G611:G615"/>
    <mergeCell ref="N611:N615"/>
    <mergeCell ref="O611:O615"/>
    <mergeCell ref="P611:P615"/>
    <mergeCell ref="I606:I610"/>
    <mergeCell ref="K606:K610"/>
    <mergeCell ref="G606:G610"/>
    <mergeCell ref="N606:N610"/>
    <mergeCell ref="O606:O610"/>
    <mergeCell ref="B606:B610"/>
    <mergeCell ref="C606:C610"/>
    <mergeCell ref="D606:D610"/>
    <mergeCell ref="F606:F610"/>
    <mergeCell ref="H606:H610"/>
    <mergeCell ref="J606:J610"/>
    <mergeCell ref="J611:J615"/>
    <mergeCell ref="L606:L610"/>
    <mergeCell ref="M606:M610"/>
    <mergeCell ref="L611:L615"/>
    <mergeCell ref="M611:M615"/>
    <mergeCell ref="P596:P600"/>
    <mergeCell ref="B601:B605"/>
    <mergeCell ref="C601:C605"/>
    <mergeCell ref="D601:D605"/>
    <mergeCell ref="F601:F605"/>
    <mergeCell ref="H601:H605"/>
    <mergeCell ref="I601:I605"/>
    <mergeCell ref="K601:K605"/>
    <mergeCell ref="G601:G605"/>
    <mergeCell ref="N601:N605"/>
    <mergeCell ref="O601:O605"/>
    <mergeCell ref="P601:P605"/>
    <mergeCell ref="I596:I600"/>
    <mergeCell ref="K596:K600"/>
    <mergeCell ref="G596:G600"/>
    <mergeCell ref="N596:N600"/>
    <mergeCell ref="O596:O600"/>
    <mergeCell ref="B596:B600"/>
    <mergeCell ref="C596:C600"/>
    <mergeCell ref="D596:D600"/>
    <mergeCell ref="F596:F600"/>
    <mergeCell ref="H596:H600"/>
    <mergeCell ref="J596:J600"/>
    <mergeCell ref="J601:J605"/>
    <mergeCell ref="L596:L600"/>
    <mergeCell ref="M596:M600"/>
    <mergeCell ref="L601:L605"/>
    <mergeCell ref="M601:M605"/>
    <mergeCell ref="P586:P590"/>
    <mergeCell ref="B591:B595"/>
    <mergeCell ref="C591:C595"/>
    <mergeCell ref="D591:D595"/>
    <mergeCell ref="F591:F595"/>
    <mergeCell ref="H591:H595"/>
    <mergeCell ref="I591:I595"/>
    <mergeCell ref="K591:K595"/>
    <mergeCell ref="G591:G595"/>
    <mergeCell ref="N591:N595"/>
    <mergeCell ref="O591:O595"/>
    <mergeCell ref="P591:P595"/>
    <mergeCell ref="I586:I590"/>
    <mergeCell ref="K586:K590"/>
    <mergeCell ref="G586:G590"/>
    <mergeCell ref="N586:N590"/>
    <mergeCell ref="O586:O590"/>
    <mergeCell ref="B586:B590"/>
    <mergeCell ref="C586:C590"/>
    <mergeCell ref="D586:D590"/>
    <mergeCell ref="F586:F590"/>
    <mergeCell ref="H586:H590"/>
    <mergeCell ref="J586:J590"/>
    <mergeCell ref="J591:J595"/>
    <mergeCell ref="L586:L590"/>
    <mergeCell ref="M586:M590"/>
    <mergeCell ref="L591:L595"/>
    <mergeCell ref="M591:M595"/>
    <mergeCell ref="P576:P580"/>
    <mergeCell ref="B581:B585"/>
    <mergeCell ref="C581:C585"/>
    <mergeCell ref="D581:D585"/>
    <mergeCell ref="F581:F585"/>
    <mergeCell ref="H581:H585"/>
    <mergeCell ref="I581:I585"/>
    <mergeCell ref="K581:K585"/>
    <mergeCell ref="G581:G585"/>
    <mergeCell ref="N581:N585"/>
    <mergeCell ref="O581:O585"/>
    <mergeCell ref="P581:P585"/>
    <mergeCell ref="I576:I580"/>
    <mergeCell ref="K576:K580"/>
    <mergeCell ref="G576:G580"/>
    <mergeCell ref="N576:N580"/>
    <mergeCell ref="O576:O580"/>
    <mergeCell ref="B576:B580"/>
    <mergeCell ref="C576:C580"/>
    <mergeCell ref="D576:D580"/>
    <mergeCell ref="F576:F580"/>
    <mergeCell ref="H576:H580"/>
    <mergeCell ref="J576:J580"/>
    <mergeCell ref="J581:J585"/>
    <mergeCell ref="L576:L580"/>
    <mergeCell ref="M576:M580"/>
    <mergeCell ref="L581:L585"/>
    <mergeCell ref="M581:M585"/>
    <mergeCell ref="P566:P570"/>
    <mergeCell ref="B571:B575"/>
    <mergeCell ref="C571:C575"/>
    <mergeCell ref="D571:D575"/>
    <mergeCell ref="F571:F575"/>
    <mergeCell ref="H571:H575"/>
    <mergeCell ref="I571:I575"/>
    <mergeCell ref="K571:K575"/>
    <mergeCell ref="G571:G575"/>
    <mergeCell ref="N571:N575"/>
    <mergeCell ref="O571:O575"/>
    <mergeCell ref="P571:P575"/>
    <mergeCell ref="I566:I570"/>
    <mergeCell ref="K566:K570"/>
    <mergeCell ref="G566:G570"/>
    <mergeCell ref="N566:N570"/>
    <mergeCell ref="O566:O570"/>
    <mergeCell ref="B566:B570"/>
    <mergeCell ref="C566:C570"/>
    <mergeCell ref="D566:D570"/>
    <mergeCell ref="F566:F570"/>
    <mergeCell ref="H566:H570"/>
    <mergeCell ref="J566:J570"/>
    <mergeCell ref="J571:J575"/>
    <mergeCell ref="L566:L570"/>
    <mergeCell ref="M566:M570"/>
    <mergeCell ref="L571:L575"/>
    <mergeCell ref="M571:M575"/>
    <mergeCell ref="P556:P560"/>
    <mergeCell ref="B561:B565"/>
    <mergeCell ref="C561:C565"/>
    <mergeCell ref="D561:D565"/>
    <mergeCell ref="F561:F565"/>
    <mergeCell ref="H561:H565"/>
    <mergeCell ref="I561:I565"/>
    <mergeCell ref="K561:K565"/>
    <mergeCell ref="G561:G565"/>
    <mergeCell ref="N561:N565"/>
    <mergeCell ref="O561:O565"/>
    <mergeCell ref="P561:P565"/>
    <mergeCell ref="I556:I560"/>
    <mergeCell ref="K556:K560"/>
    <mergeCell ref="G556:G560"/>
    <mergeCell ref="N556:N560"/>
    <mergeCell ref="O556:O560"/>
    <mergeCell ref="B556:B560"/>
    <mergeCell ref="C556:C560"/>
    <mergeCell ref="D556:D560"/>
    <mergeCell ref="F556:F560"/>
    <mergeCell ref="H556:H560"/>
    <mergeCell ref="J556:J560"/>
    <mergeCell ref="J561:J565"/>
    <mergeCell ref="L556:L560"/>
    <mergeCell ref="M556:M560"/>
    <mergeCell ref="L561:L565"/>
    <mergeCell ref="M561:M565"/>
    <mergeCell ref="P546:P550"/>
    <mergeCell ref="B551:B555"/>
    <mergeCell ref="C551:C555"/>
    <mergeCell ref="D551:D555"/>
    <mergeCell ref="F551:F555"/>
    <mergeCell ref="H551:H555"/>
    <mergeCell ref="I551:I555"/>
    <mergeCell ref="K551:K555"/>
    <mergeCell ref="G551:G555"/>
    <mergeCell ref="N551:N555"/>
    <mergeCell ref="O551:O555"/>
    <mergeCell ref="P551:P555"/>
    <mergeCell ref="I546:I550"/>
    <mergeCell ref="K546:K550"/>
    <mergeCell ref="G546:G550"/>
    <mergeCell ref="N546:N550"/>
    <mergeCell ref="O546:O550"/>
    <mergeCell ref="B546:B550"/>
    <mergeCell ref="C546:C550"/>
    <mergeCell ref="D546:D550"/>
    <mergeCell ref="F546:F550"/>
    <mergeCell ref="H546:H550"/>
    <mergeCell ref="J546:J550"/>
    <mergeCell ref="J551:J555"/>
    <mergeCell ref="L546:L550"/>
    <mergeCell ref="M546:M550"/>
    <mergeCell ref="L551:L555"/>
    <mergeCell ref="M551:M555"/>
    <mergeCell ref="P536:P540"/>
    <mergeCell ref="B541:B545"/>
    <mergeCell ref="C541:C545"/>
    <mergeCell ref="D541:D545"/>
    <mergeCell ref="F541:F545"/>
    <mergeCell ref="H541:H545"/>
    <mergeCell ref="I541:I545"/>
    <mergeCell ref="K541:K545"/>
    <mergeCell ref="G541:G545"/>
    <mergeCell ref="N541:N545"/>
    <mergeCell ref="O541:O545"/>
    <mergeCell ref="P541:P545"/>
    <mergeCell ref="I536:I540"/>
    <mergeCell ref="K536:K540"/>
    <mergeCell ref="G536:G540"/>
    <mergeCell ref="N536:N540"/>
    <mergeCell ref="O536:O540"/>
    <mergeCell ref="B536:B540"/>
    <mergeCell ref="C536:C540"/>
    <mergeCell ref="D536:D540"/>
    <mergeCell ref="F536:F540"/>
    <mergeCell ref="H536:H540"/>
    <mergeCell ref="J536:J540"/>
    <mergeCell ref="J541:J545"/>
    <mergeCell ref="L536:L540"/>
    <mergeCell ref="M536:M540"/>
    <mergeCell ref="L541:L545"/>
    <mergeCell ref="M541:M545"/>
    <mergeCell ref="P526:P530"/>
    <mergeCell ref="B531:B535"/>
    <mergeCell ref="C531:C535"/>
    <mergeCell ref="D531:D535"/>
    <mergeCell ref="F531:F535"/>
    <mergeCell ref="H531:H535"/>
    <mergeCell ref="I531:I535"/>
    <mergeCell ref="K531:K535"/>
    <mergeCell ref="G531:G535"/>
    <mergeCell ref="N531:N535"/>
    <mergeCell ref="O531:O535"/>
    <mergeCell ref="P531:P535"/>
    <mergeCell ref="I526:I530"/>
    <mergeCell ref="K526:K530"/>
    <mergeCell ref="G526:G530"/>
    <mergeCell ref="N526:N530"/>
    <mergeCell ref="O526:O530"/>
    <mergeCell ref="B526:B530"/>
    <mergeCell ref="C526:C530"/>
    <mergeCell ref="D526:D530"/>
    <mergeCell ref="F526:F530"/>
    <mergeCell ref="H526:H530"/>
    <mergeCell ref="J526:J530"/>
    <mergeCell ref="J531:J535"/>
    <mergeCell ref="L526:L530"/>
    <mergeCell ref="M526:M530"/>
    <mergeCell ref="L531:L535"/>
    <mergeCell ref="M531:M535"/>
    <mergeCell ref="P516:P520"/>
    <mergeCell ref="B521:B525"/>
    <mergeCell ref="C521:C525"/>
    <mergeCell ref="D521:D525"/>
    <mergeCell ref="F521:F525"/>
    <mergeCell ref="H521:H525"/>
    <mergeCell ref="I521:I525"/>
    <mergeCell ref="K521:K525"/>
    <mergeCell ref="G521:G525"/>
    <mergeCell ref="N521:N525"/>
    <mergeCell ref="O521:O525"/>
    <mergeCell ref="P521:P525"/>
    <mergeCell ref="I516:I520"/>
    <mergeCell ref="K516:K520"/>
    <mergeCell ref="G516:G520"/>
    <mergeCell ref="N516:N520"/>
    <mergeCell ref="O516:O520"/>
    <mergeCell ref="B516:B520"/>
    <mergeCell ref="C516:C520"/>
    <mergeCell ref="D516:D520"/>
    <mergeCell ref="F516:F520"/>
    <mergeCell ref="H516:H520"/>
    <mergeCell ref="J516:J520"/>
    <mergeCell ref="J521:J525"/>
    <mergeCell ref="L516:L520"/>
    <mergeCell ref="M516:M520"/>
    <mergeCell ref="L521:L525"/>
    <mergeCell ref="M521:M525"/>
    <mergeCell ref="P506:P510"/>
    <mergeCell ref="B511:B515"/>
    <mergeCell ref="C511:C515"/>
    <mergeCell ref="D511:D515"/>
    <mergeCell ref="F511:F515"/>
    <mergeCell ref="H511:H515"/>
    <mergeCell ref="I511:I515"/>
    <mergeCell ref="K511:K515"/>
    <mergeCell ref="G511:G515"/>
    <mergeCell ref="N511:N515"/>
    <mergeCell ref="O511:O515"/>
    <mergeCell ref="P511:P515"/>
    <mergeCell ref="I506:I510"/>
    <mergeCell ref="K506:K510"/>
    <mergeCell ref="G506:G510"/>
    <mergeCell ref="N506:N510"/>
    <mergeCell ref="O506:O510"/>
    <mergeCell ref="B506:B510"/>
    <mergeCell ref="C506:C510"/>
    <mergeCell ref="D506:D510"/>
    <mergeCell ref="F506:F510"/>
    <mergeCell ref="H506:H510"/>
    <mergeCell ref="J506:J510"/>
    <mergeCell ref="J511:J515"/>
    <mergeCell ref="L506:L510"/>
    <mergeCell ref="M506:M510"/>
    <mergeCell ref="L511:L515"/>
    <mergeCell ref="M511:M515"/>
    <mergeCell ref="P496:P500"/>
    <mergeCell ref="B501:B505"/>
    <mergeCell ref="C501:C505"/>
    <mergeCell ref="D501:D505"/>
    <mergeCell ref="F501:F505"/>
    <mergeCell ref="H501:H505"/>
    <mergeCell ref="I501:I505"/>
    <mergeCell ref="K501:K505"/>
    <mergeCell ref="G501:G505"/>
    <mergeCell ref="N501:N505"/>
    <mergeCell ref="O501:O505"/>
    <mergeCell ref="P501:P505"/>
    <mergeCell ref="I496:I500"/>
    <mergeCell ref="K496:K500"/>
    <mergeCell ref="G496:G500"/>
    <mergeCell ref="N496:N500"/>
    <mergeCell ref="O496:O500"/>
    <mergeCell ref="B496:B500"/>
    <mergeCell ref="C496:C500"/>
    <mergeCell ref="D496:D500"/>
    <mergeCell ref="F496:F500"/>
    <mergeCell ref="H496:H500"/>
    <mergeCell ref="J496:J500"/>
    <mergeCell ref="J501:J505"/>
    <mergeCell ref="L496:L500"/>
    <mergeCell ref="M496:M500"/>
    <mergeCell ref="L501:L505"/>
    <mergeCell ref="M501:M505"/>
    <mergeCell ref="P486:P490"/>
    <mergeCell ref="B491:B495"/>
    <mergeCell ref="C491:C495"/>
    <mergeCell ref="D491:D495"/>
    <mergeCell ref="F491:F495"/>
    <mergeCell ref="H491:H495"/>
    <mergeCell ref="I491:I495"/>
    <mergeCell ref="K491:K495"/>
    <mergeCell ref="G491:G495"/>
    <mergeCell ref="N491:N495"/>
    <mergeCell ref="O491:O495"/>
    <mergeCell ref="P491:P495"/>
    <mergeCell ref="I486:I490"/>
    <mergeCell ref="K486:K490"/>
    <mergeCell ref="G486:G490"/>
    <mergeCell ref="N486:N490"/>
    <mergeCell ref="O486:O490"/>
    <mergeCell ref="B486:B490"/>
    <mergeCell ref="C486:C490"/>
    <mergeCell ref="D486:D490"/>
    <mergeCell ref="F486:F490"/>
    <mergeCell ref="H486:H490"/>
    <mergeCell ref="J486:J490"/>
    <mergeCell ref="J491:J495"/>
    <mergeCell ref="L486:L490"/>
    <mergeCell ref="M486:M490"/>
    <mergeCell ref="L491:L495"/>
    <mergeCell ref="M491:M495"/>
    <mergeCell ref="P476:P480"/>
    <mergeCell ref="B481:B485"/>
    <mergeCell ref="C481:C485"/>
    <mergeCell ref="D481:D485"/>
    <mergeCell ref="F481:F485"/>
    <mergeCell ref="H481:H485"/>
    <mergeCell ref="I481:I485"/>
    <mergeCell ref="K481:K485"/>
    <mergeCell ref="G481:G485"/>
    <mergeCell ref="N481:N485"/>
    <mergeCell ref="O481:O485"/>
    <mergeCell ref="P481:P485"/>
    <mergeCell ref="I476:I480"/>
    <mergeCell ref="K476:K480"/>
    <mergeCell ref="G476:G480"/>
    <mergeCell ref="N476:N480"/>
    <mergeCell ref="O476:O480"/>
    <mergeCell ref="B476:B480"/>
    <mergeCell ref="C476:C480"/>
    <mergeCell ref="D476:D480"/>
    <mergeCell ref="F476:F480"/>
    <mergeCell ref="H476:H480"/>
    <mergeCell ref="J476:J480"/>
    <mergeCell ref="J481:J485"/>
    <mergeCell ref="L476:L480"/>
    <mergeCell ref="M476:M480"/>
    <mergeCell ref="L481:L485"/>
    <mergeCell ref="M481:M485"/>
    <mergeCell ref="P466:P470"/>
    <mergeCell ref="B471:B475"/>
    <mergeCell ref="C471:C475"/>
    <mergeCell ref="D471:D475"/>
    <mergeCell ref="F471:F475"/>
    <mergeCell ref="H471:H475"/>
    <mergeCell ref="I471:I475"/>
    <mergeCell ref="K471:K475"/>
    <mergeCell ref="G471:G475"/>
    <mergeCell ref="N471:N475"/>
    <mergeCell ref="O471:O475"/>
    <mergeCell ref="P471:P475"/>
    <mergeCell ref="I466:I470"/>
    <mergeCell ref="K466:K470"/>
    <mergeCell ref="G466:G470"/>
    <mergeCell ref="N466:N470"/>
    <mergeCell ref="O466:O470"/>
    <mergeCell ref="B466:B470"/>
    <mergeCell ref="C466:C470"/>
    <mergeCell ref="D466:D470"/>
    <mergeCell ref="F466:F470"/>
    <mergeCell ref="H466:H470"/>
    <mergeCell ref="J466:J470"/>
    <mergeCell ref="J471:J475"/>
    <mergeCell ref="L466:L470"/>
    <mergeCell ref="M466:M470"/>
    <mergeCell ref="L471:L475"/>
    <mergeCell ref="M471:M475"/>
    <mergeCell ref="P456:P460"/>
    <mergeCell ref="B461:B465"/>
    <mergeCell ref="C461:C465"/>
    <mergeCell ref="D461:D465"/>
    <mergeCell ref="F461:F465"/>
    <mergeCell ref="H461:H465"/>
    <mergeCell ref="I461:I465"/>
    <mergeCell ref="K461:K465"/>
    <mergeCell ref="G461:G465"/>
    <mergeCell ref="N461:N465"/>
    <mergeCell ref="O461:O465"/>
    <mergeCell ref="P461:P465"/>
    <mergeCell ref="I456:I460"/>
    <mergeCell ref="K456:K460"/>
    <mergeCell ref="G456:G460"/>
    <mergeCell ref="N456:N460"/>
    <mergeCell ref="O456:O460"/>
    <mergeCell ref="B456:B460"/>
    <mergeCell ref="C456:C460"/>
    <mergeCell ref="D456:D460"/>
    <mergeCell ref="F456:F460"/>
    <mergeCell ref="H456:H460"/>
    <mergeCell ref="J456:J460"/>
    <mergeCell ref="J461:J465"/>
    <mergeCell ref="L456:L460"/>
    <mergeCell ref="M456:M460"/>
    <mergeCell ref="L461:L465"/>
    <mergeCell ref="M461:M465"/>
    <mergeCell ref="P446:P450"/>
    <mergeCell ref="B451:B455"/>
    <mergeCell ref="C451:C455"/>
    <mergeCell ref="D451:D455"/>
    <mergeCell ref="F451:F455"/>
    <mergeCell ref="H451:H455"/>
    <mergeCell ref="I451:I455"/>
    <mergeCell ref="K451:K455"/>
    <mergeCell ref="G451:G455"/>
    <mergeCell ref="N451:N455"/>
    <mergeCell ref="O451:O455"/>
    <mergeCell ref="P451:P455"/>
    <mergeCell ref="I446:I450"/>
    <mergeCell ref="K446:K450"/>
    <mergeCell ref="G446:G450"/>
    <mergeCell ref="N446:N450"/>
    <mergeCell ref="O446:O450"/>
    <mergeCell ref="B446:B450"/>
    <mergeCell ref="C446:C450"/>
    <mergeCell ref="D446:D450"/>
    <mergeCell ref="F446:F450"/>
    <mergeCell ref="H446:H450"/>
    <mergeCell ref="J446:J450"/>
    <mergeCell ref="J451:J455"/>
    <mergeCell ref="L446:L450"/>
    <mergeCell ref="M446:M450"/>
    <mergeCell ref="L451:L455"/>
    <mergeCell ref="M451:M455"/>
    <mergeCell ref="P436:P440"/>
    <mergeCell ref="B441:B445"/>
    <mergeCell ref="C441:C445"/>
    <mergeCell ref="D441:D445"/>
    <mergeCell ref="F441:F445"/>
    <mergeCell ref="H441:H445"/>
    <mergeCell ref="I441:I445"/>
    <mergeCell ref="K441:K445"/>
    <mergeCell ref="G441:G445"/>
    <mergeCell ref="N441:N445"/>
    <mergeCell ref="O441:O445"/>
    <mergeCell ref="P441:P445"/>
    <mergeCell ref="I436:I440"/>
    <mergeCell ref="K436:K440"/>
    <mergeCell ref="G436:G440"/>
    <mergeCell ref="N436:N440"/>
    <mergeCell ref="O436:O440"/>
    <mergeCell ref="B436:B440"/>
    <mergeCell ref="C436:C440"/>
    <mergeCell ref="D436:D440"/>
    <mergeCell ref="F436:F440"/>
    <mergeCell ref="H436:H440"/>
    <mergeCell ref="J436:J440"/>
    <mergeCell ref="J441:J445"/>
    <mergeCell ref="L436:L440"/>
    <mergeCell ref="M436:M440"/>
    <mergeCell ref="L441:L445"/>
    <mergeCell ref="M441:M445"/>
    <mergeCell ref="P426:P430"/>
    <mergeCell ref="B431:B435"/>
    <mergeCell ref="C431:C435"/>
    <mergeCell ref="D431:D435"/>
    <mergeCell ref="F431:F435"/>
    <mergeCell ref="H431:H435"/>
    <mergeCell ref="I431:I435"/>
    <mergeCell ref="K431:K435"/>
    <mergeCell ref="G431:G435"/>
    <mergeCell ref="N431:N435"/>
    <mergeCell ref="O431:O435"/>
    <mergeCell ref="P431:P435"/>
    <mergeCell ref="I426:I430"/>
    <mergeCell ref="K426:K430"/>
    <mergeCell ref="G426:G430"/>
    <mergeCell ref="N426:N430"/>
    <mergeCell ref="O426:O430"/>
    <mergeCell ref="B426:B430"/>
    <mergeCell ref="C426:C430"/>
    <mergeCell ref="D426:D430"/>
    <mergeCell ref="F426:F430"/>
    <mergeCell ref="H426:H430"/>
    <mergeCell ref="J426:J430"/>
    <mergeCell ref="J431:J435"/>
    <mergeCell ref="L426:L430"/>
    <mergeCell ref="M426:M430"/>
    <mergeCell ref="L431:L435"/>
    <mergeCell ref="M431:M435"/>
    <mergeCell ref="P416:P420"/>
    <mergeCell ref="B421:B425"/>
    <mergeCell ref="C421:C425"/>
    <mergeCell ref="D421:D425"/>
    <mergeCell ref="F421:F425"/>
    <mergeCell ref="H421:H425"/>
    <mergeCell ref="I421:I425"/>
    <mergeCell ref="K421:K425"/>
    <mergeCell ref="G421:G425"/>
    <mergeCell ref="N421:N425"/>
    <mergeCell ref="O421:O425"/>
    <mergeCell ref="P421:P425"/>
    <mergeCell ref="I416:I420"/>
    <mergeCell ref="K416:K420"/>
    <mergeCell ref="G416:G420"/>
    <mergeCell ref="N416:N420"/>
    <mergeCell ref="O416:O420"/>
    <mergeCell ref="B416:B420"/>
    <mergeCell ref="C416:C420"/>
    <mergeCell ref="D416:D420"/>
    <mergeCell ref="F416:F420"/>
    <mergeCell ref="H416:H420"/>
    <mergeCell ref="J416:J420"/>
    <mergeCell ref="J421:J425"/>
    <mergeCell ref="L416:L420"/>
    <mergeCell ref="M416:M420"/>
    <mergeCell ref="L421:L425"/>
    <mergeCell ref="M421:M425"/>
    <mergeCell ref="P406:P410"/>
    <mergeCell ref="B411:B415"/>
    <mergeCell ref="C411:C415"/>
    <mergeCell ref="D411:D415"/>
    <mergeCell ref="F411:F415"/>
    <mergeCell ref="H411:H415"/>
    <mergeCell ref="I411:I415"/>
    <mergeCell ref="K411:K415"/>
    <mergeCell ref="G411:G415"/>
    <mergeCell ref="N411:N415"/>
    <mergeCell ref="O411:O415"/>
    <mergeCell ref="P411:P415"/>
    <mergeCell ref="I406:I410"/>
    <mergeCell ref="K406:K410"/>
    <mergeCell ref="G406:G410"/>
    <mergeCell ref="N406:N410"/>
    <mergeCell ref="O406:O410"/>
    <mergeCell ref="B406:B410"/>
    <mergeCell ref="C406:C410"/>
    <mergeCell ref="D406:D410"/>
    <mergeCell ref="F406:F410"/>
    <mergeCell ref="H406:H410"/>
    <mergeCell ref="J406:J410"/>
    <mergeCell ref="J411:J415"/>
    <mergeCell ref="L406:L410"/>
    <mergeCell ref="M406:M410"/>
    <mergeCell ref="L411:L415"/>
    <mergeCell ref="M411:M415"/>
    <mergeCell ref="P396:P400"/>
    <mergeCell ref="B401:B405"/>
    <mergeCell ref="C401:C405"/>
    <mergeCell ref="D401:D405"/>
    <mergeCell ref="F401:F405"/>
    <mergeCell ref="H401:H405"/>
    <mergeCell ref="I401:I405"/>
    <mergeCell ref="K401:K405"/>
    <mergeCell ref="G401:G405"/>
    <mergeCell ref="N401:N405"/>
    <mergeCell ref="O401:O405"/>
    <mergeCell ref="P401:P405"/>
    <mergeCell ref="I396:I400"/>
    <mergeCell ref="K396:K400"/>
    <mergeCell ref="G396:G400"/>
    <mergeCell ref="N396:N400"/>
    <mergeCell ref="O396:O400"/>
    <mergeCell ref="B396:B400"/>
    <mergeCell ref="C396:C400"/>
    <mergeCell ref="D396:D400"/>
    <mergeCell ref="F396:F400"/>
    <mergeCell ref="H396:H400"/>
    <mergeCell ref="J396:J400"/>
    <mergeCell ref="J401:J405"/>
    <mergeCell ref="L396:L400"/>
    <mergeCell ref="M396:M400"/>
    <mergeCell ref="L401:L405"/>
    <mergeCell ref="M401:M405"/>
    <mergeCell ref="P386:P390"/>
    <mergeCell ref="B391:B395"/>
    <mergeCell ref="C391:C395"/>
    <mergeCell ref="D391:D395"/>
    <mergeCell ref="F391:F395"/>
    <mergeCell ref="H391:H395"/>
    <mergeCell ref="I391:I395"/>
    <mergeCell ref="K391:K395"/>
    <mergeCell ref="G391:G395"/>
    <mergeCell ref="N391:N395"/>
    <mergeCell ref="O391:O395"/>
    <mergeCell ref="P391:P395"/>
    <mergeCell ref="I386:I390"/>
    <mergeCell ref="K386:K390"/>
    <mergeCell ref="G386:G390"/>
    <mergeCell ref="N386:N390"/>
    <mergeCell ref="O386:O390"/>
    <mergeCell ref="B386:B390"/>
    <mergeCell ref="C386:C390"/>
    <mergeCell ref="D386:D390"/>
    <mergeCell ref="F386:F390"/>
    <mergeCell ref="H386:H390"/>
    <mergeCell ref="J386:J390"/>
    <mergeCell ref="J391:J395"/>
    <mergeCell ref="L386:L390"/>
    <mergeCell ref="M386:M390"/>
    <mergeCell ref="L391:L395"/>
    <mergeCell ref="M391:M395"/>
    <mergeCell ref="P376:P380"/>
    <mergeCell ref="B381:B385"/>
    <mergeCell ref="C381:C385"/>
    <mergeCell ref="D381:D385"/>
    <mergeCell ref="F381:F385"/>
    <mergeCell ref="H381:H385"/>
    <mergeCell ref="I381:I385"/>
    <mergeCell ref="K381:K385"/>
    <mergeCell ref="G381:G385"/>
    <mergeCell ref="N381:N385"/>
    <mergeCell ref="O381:O385"/>
    <mergeCell ref="P381:P385"/>
    <mergeCell ref="I376:I380"/>
    <mergeCell ref="K376:K380"/>
    <mergeCell ref="G376:G380"/>
    <mergeCell ref="N376:N380"/>
    <mergeCell ref="O376:O380"/>
    <mergeCell ref="B376:B380"/>
    <mergeCell ref="C376:C380"/>
    <mergeCell ref="D376:D380"/>
    <mergeCell ref="F376:F380"/>
    <mergeCell ref="H376:H380"/>
    <mergeCell ref="J376:J380"/>
    <mergeCell ref="J381:J385"/>
    <mergeCell ref="L376:L380"/>
    <mergeCell ref="M376:M380"/>
    <mergeCell ref="L381:L385"/>
    <mergeCell ref="M381:M385"/>
    <mergeCell ref="P366:P370"/>
    <mergeCell ref="B371:B375"/>
    <mergeCell ref="C371:C375"/>
    <mergeCell ref="D371:D375"/>
    <mergeCell ref="F371:F375"/>
    <mergeCell ref="H371:H375"/>
    <mergeCell ref="I371:I375"/>
    <mergeCell ref="K371:K375"/>
    <mergeCell ref="G371:G375"/>
    <mergeCell ref="N371:N375"/>
    <mergeCell ref="O371:O375"/>
    <mergeCell ref="P371:P375"/>
    <mergeCell ref="I366:I370"/>
    <mergeCell ref="K366:K370"/>
    <mergeCell ref="G366:G370"/>
    <mergeCell ref="N366:N370"/>
    <mergeCell ref="O366:O370"/>
    <mergeCell ref="B366:B370"/>
    <mergeCell ref="C366:C370"/>
    <mergeCell ref="D366:D370"/>
    <mergeCell ref="F366:F370"/>
    <mergeCell ref="H366:H370"/>
    <mergeCell ref="J366:J370"/>
    <mergeCell ref="J371:J375"/>
    <mergeCell ref="L366:L370"/>
    <mergeCell ref="M366:M370"/>
    <mergeCell ref="L371:L375"/>
    <mergeCell ref="M371:M375"/>
    <mergeCell ref="P356:P360"/>
    <mergeCell ref="B361:B365"/>
    <mergeCell ref="C361:C365"/>
    <mergeCell ref="D361:D365"/>
    <mergeCell ref="F361:F365"/>
    <mergeCell ref="H361:H365"/>
    <mergeCell ref="I361:I365"/>
    <mergeCell ref="K361:K365"/>
    <mergeCell ref="G361:G365"/>
    <mergeCell ref="N361:N365"/>
    <mergeCell ref="O361:O365"/>
    <mergeCell ref="P361:P365"/>
    <mergeCell ref="I356:I360"/>
    <mergeCell ref="K356:K360"/>
    <mergeCell ref="G356:G360"/>
    <mergeCell ref="N356:N360"/>
    <mergeCell ref="O356:O360"/>
    <mergeCell ref="B356:B360"/>
    <mergeCell ref="C356:C360"/>
    <mergeCell ref="D356:D360"/>
    <mergeCell ref="F356:F360"/>
    <mergeCell ref="H356:H360"/>
    <mergeCell ref="J356:J360"/>
    <mergeCell ref="J361:J365"/>
    <mergeCell ref="L356:L360"/>
    <mergeCell ref="M356:M360"/>
    <mergeCell ref="L361:L365"/>
    <mergeCell ref="M361:M365"/>
    <mergeCell ref="P346:P350"/>
    <mergeCell ref="B351:B355"/>
    <mergeCell ref="C351:C355"/>
    <mergeCell ref="D351:D355"/>
    <mergeCell ref="F351:F355"/>
    <mergeCell ref="H351:H355"/>
    <mergeCell ref="I351:I355"/>
    <mergeCell ref="K351:K355"/>
    <mergeCell ref="G351:G355"/>
    <mergeCell ref="N351:N355"/>
    <mergeCell ref="O351:O355"/>
    <mergeCell ref="P351:P355"/>
    <mergeCell ref="I346:I350"/>
    <mergeCell ref="K346:K350"/>
    <mergeCell ref="G346:G350"/>
    <mergeCell ref="N346:N350"/>
    <mergeCell ref="O346:O350"/>
    <mergeCell ref="B346:B350"/>
    <mergeCell ref="C346:C350"/>
    <mergeCell ref="D346:D350"/>
    <mergeCell ref="F346:F350"/>
    <mergeCell ref="H346:H350"/>
    <mergeCell ref="J346:J350"/>
    <mergeCell ref="J351:J355"/>
    <mergeCell ref="L346:L350"/>
    <mergeCell ref="M346:M350"/>
    <mergeCell ref="L351:L355"/>
    <mergeCell ref="M351:M355"/>
    <mergeCell ref="P336:P340"/>
    <mergeCell ref="B341:B345"/>
    <mergeCell ref="C341:C345"/>
    <mergeCell ref="D341:D345"/>
    <mergeCell ref="F341:F345"/>
    <mergeCell ref="H341:H345"/>
    <mergeCell ref="I341:I345"/>
    <mergeCell ref="K341:K345"/>
    <mergeCell ref="G341:G345"/>
    <mergeCell ref="N341:N345"/>
    <mergeCell ref="O341:O345"/>
    <mergeCell ref="P341:P345"/>
    <mergeCell ref="I336:I340"/>
    <mergeCell ref="K336:K340"/>
    <mergeCell ref="G336:G340"/>
    <mergeCell ref="N336:N340"/>
    <mergeCell ref="O336:O340"/>
    <mergeCell ref="B336:B340"/>
    <mergeCell ref="C336:C340"/>
    <mergeCell ref="D336:D340"/>
    <mergeCell ref="F336:F340"/>
    <mergeCell ref="H336:H340"/>
    <mergeCell ref="J336:J340"/>
    <mergeCell ref="J341:J345"/>
    <mergeCell ref="L336:L340"/>
    <mergeCell ref="M336:M340"/>
    <mergeCell ref="L341:L345"/>
    <mergeCell ref="M341:M345"/>
    <mergeCell ref="P326:P330"/>
    <mergeCell ref="B331:B335"/>
    <mergeCell ref="C331:C335"/>
    <mergeCell ref="D331:D335"/>
    <mergeCell ref="F331:F335"/>
    <mergeCell ref="H331:H335"/>
    <mergeCell ref="I331:I335"/>
    <mergeCell ref="K331:K335"/>
    <mergeCell ref="G331:G335"/>
    <mergeCell ref="N331:N335"/>
    <mergeCell ref="O331:O335"/>
    <mergeCell ref="P331:P335"/>
    <mergeCell ref="I326:I330"/>
    <mergeCell ref="K326:K330"/>
    <mergeCell ref="G326:G330"/>
    <mergeCell ref="N326:N330"/>
    <mergeCell ref="O326:O330"/>
    <mergeCell ref="B326:B330"/>
    <mergeCell ref="C326:C330"/>
    <mergeCell ref="D326:D330"/>
    <mergeCell ref="F326:F330"/>
    <mergeCell ref="H326:H330"/>
    <mergeCell ref="J326:J330"/>
    <mergeCell ref="J331:J335"/>
    <mergeCell ref="L326:L330"/>
    <mergeCell ref="M326:M330"/>
    <mergeCell ref="L331:L335"/>
    <mergeCell ref="M331:M335"/>
    <mergeCell ref="P316:P320"/>
    <mergeCell ref="B321:B325"/>
    <mergeCell ref="C321:C325"/>
    <mergeCell ref="D321:D325"/>
    <mergeCell ref="F321:F325"/>
    <mergeCell ref="H321:H325"/>
    <mergeCell ref="I321:I325"/>
    <mergeCell ref="K321:K325"/>
    <mergeCell ref="G321:G325"/>
    <mergeCell ref="N321:N325"/>
    <mergeCell ref="O321:O325"/>
    <mergeCell ref="P321:P325"/>
    <mergeCell ref="I316:I320"/>
    <mergeCell ref="K316:K320"/>
    <mergeCell ref="G316:G320"/>
    <mergeCell ref="N316:N320"/>
    <mergeCell ref="O316:O320"/>
    <mergeCell ref="B316:B320"/>
    <mergeCell ref="C316:C320"/>
    <mergeCell ref="D316:D320"/>
    <mergeCell ref="F316:F320"/>
    <mergeCell ref="H316:H320"/>
    <mergeCell ref="J316:J320"/>
    <mergeCell ref="J321:J325"/>
    <mergeCell ref="L316:L320"/>
    <mergeCell ref="M316:M320"/>
    <mergeCell ref="L321:L325"/>
    <mergeCell ref="M321:M325"/>
    <mergeCell ref="P306:P310"/>
    <mergeCell ref="B311:B315"/>
    <mergeCell ref="C311:C315"/>
    <mergeCell ref="D311:D315"/>
    <mergeCell ref="F311:F315"/>
    <mergeCell ref="H311:H315"/>
    <mergeCell ref="I311:I315"/>
    <mergeCell ref="K311:K315"/>
    <mergeCell ref="G311:G315"/>
    <mergeCell ref="N311:N315"/>
    <mergeCell ref="O311:O315"/>
    <mergeCell ref="P311:P315"/>
    <mergeCell ref="I306:I310"/>
    <mergeCell ref="K306:K310"/>
    <mergeCell ref="G306:G310"/>
    <mergeCell ref="N306:N310"/>
    <mergeCell ref="O306:O310"/>
    <mergeCell ref="B306:B310"/>
    <mergeCell ref="C306:C310"/>
    <mergeCell ref="D306:D310"/>
    <mergeCell ref="F306:F310"/>
    <mergeCell ref="H306:H310"/>
    <mergeCell ref="J306:J310"/>
    <mergeCell ref="J311:J315"/>
    <mergeCell ref="L306:L310"/>
    <mergeCell ref="M306:M310"/>
    <mergeCell ref="L311:L315"/>
    <mergeCell ref="M311:M315"/>
    <mergeCell ref="P296:P300"/>
    <mergeCell ref="B301:B305"/>
    <mergeCell ref="C301:C305"/>
    <mergeCell ref="D301:D305"/>
    <mergeCell ref="F301:F305"/>
    <mergeCell ref="H301:H305"/>
    <mergeCell ref="I301:I305"/>
    <mergeCell ref="K301:K305"/>
    <mergeCell ref="G301:G305"/>
    <mergeCell ref="N301:N305"/>
    <mergeCell ref="O301:O305"/>
    <mergeCell ref="P301:P305"/>
    <mergeCell ref="I296:I300"/>
    <mergeCell ref="K296:K300"/>
    <mergeCell ref="G296:G300"/>
    <mergeCell ref="N296:N300"/>
    <mergeCell ref="O296:O300"/>
    <mergeCell ref="B296:B300"/>
    <mergeCell ref="C296:C300"/>
    <mergeCell ref="D296:D300"/>
    <mergeCell ref="F296:F300"/>
    <mergeCell ref="H296:H300"/>
    <mergeCell ref="J296:J300"/>
    <mergeCell ref="J301:J305"/>
    <mergeCell ref="L296:L300"/>
    <mergeCell ref="M296:M300"/>
    <mergeCell ref="L301:L305"/>
    <mergeCell ref="M301:M305"/>
    <mergeCell ref="P286:P290"/>
    <mergeCell ref="B291:B295"/>
    <mergeCell ref="C291:C295"/>
    <mergeCell ref="D291:D295"/>
    <mergeCell ref="F291:F295"/>
    <mergeCell ref="H291:H295"/>
    <mergeCell ref="I291:I295"/>
    <mergeCell ref="K291:K295"/>
    <mergeCell ref="G291:G295"/>
    <mergeCell ref="N291:N295"/>
    <mergeCell ref="O291:O295"/>
    <mergeCell ref="P291:P295"/>
    <mergeCell ref="I286:I290"/>
    <mergeCell ref="K286:K290"/>
    <mergeCell ref="G286:G290"/>
    <mergeCell ref="N286:N290"/>
    <mergeCell ref="O286:O290"/>
    <mergeCell ref="B286:B290"/>
    <mergeCell ref="C286:C290"/>
    <mergeCell ref="D286:D290"/>
    <mergeCell ref="F286:F290"/>
    <mergeCell ref="H286:H290"/>
    <mergeCell ref="J286:J290"/>
    <mergeCell ref="J291:J295"/>
    <mergeCell ref="L286:L290"/>
    <mergeCell ref="M286:M290"/>
    <mergeCell ref="L291:L295"/>
    <mergeCell ref="M291:M295"/>
    <mergeCell ref="P276:P280"/>
    <mergeCell ref="B281:B285"/>
    <mergeCell ref="C281:C285"/>
    <mergeCell ref="D281:D285"/>
    <mergeCell ref="F281:F285"/>
    <mergeCell ref="H281:H285"/>
    <mergeCell ref="I281:I285"/>
    <mergeCell ref="K281:K285"/>
    <mergeCell ref="G281:G285"/>
    <mergeCell ref="N281:N285"/>
    <mergeCell ref="O281:O285"/>
    <mergeCell ref="P281:P285"/>
    <mergeCell ref="I276:I280"/>
    <mergeCell ref="K276:K280"/>
    <mergeCell ref="G276:G280"/>
    <mergeCell ref="N276:N280"/>
    <mergeCell ref="O276:O280"/>
    <mergeCell ref="B276:B280"/>
    <mergeCell ref="C276:C280"/>
    <mergeCell ref="D276:D280"/>
    <mergeCell ref="F276:F280"/>
    <mergeCell ref="H276:H280"/>
    <mergeCell ref="J276:J280"/>
    <mergeCell ref="J281:J285"/>
    <mergeCell ref="L276:L280"/>
    <mergeCell ref="M276:M280"/>
    <mergeCell ref="L281:L285"/>
    <mergeCell ref="M281:M285"/>
    <mergeCell ref="P266:P270"/>
    <mergeCell ref="B271:B275"/>
    <mergeCell ref="C271:C275"/>
    <mergeCell ref="D271:D275"/>
    <mergeCell ref="F271:F275"/>
    <mergeCell ref="H271:H275"/>
    <mergeCell ref="I271:I275"/>
    <mergeCell ref="K271:K275"/>
    <mergeCell ref="G271:G275"/>
    <mergeCell ref="N271:N275"/>
    <mergeCell ref="O271:O275"/>
    <mergeCell ref="P271:P275"/>
    <mergeCell ref="I266:I270"/>
    <mergeCell ref="K266:K270"/>
    <mergeCell ref="G266:G270"/>
    <mergeCell ref="N266:N270"/>
    <mergeCell ref="O266:O270"/>
    <mergeCell ref="B266:B270"/>
    <mergeCell ref="C266:C270"/>
    <mergeCell ref="D266:D270"/>
    <mergeCell ref="F266:F270"/>
    <mergeCell ref="H266:H270"/>
    <mergeCell ref="J266:J270"/>
    <mergeCell ref="J271:J275"/>
    <mergeCell ref="L266:L270"/>
    <mergeCell ref="M266:M270"/>
    <mergeCell ref="L271:L275"/>
    <mergeCell ref="M271:M275"/>
    <mergeCell ref="P256:P260"/>
    <mergeCell ref="B261:B265"/>
    <mergeCell ref="C261:C265"/>
    <mergeCell ref="D261:D265"/>
    <mergeCell ref="F261:F265"/>
    <mergeCell ref="H261:H265"/>
    <mergeCell ref="I261:I265"/>
    <mergeCell ref="K261:K265"/>
    <mergeCell ref="G261:G265"/>
    <mergeCell ref="N261:N265"/>
    <mergeCell ref="O261:O265"/>
    <mergeCell ref="P261:P265"/>
    <mergeCell ref="I256:I260"/>
    <mergeCell ref="K256:K260"/>
    <mergeCell ref="G256:G260"/>
    <mergeCell ref="N256:N260"/>
    <mergeCell ref="O256:O260"/>
    <mergeCell ref="B256:B260"/>
    <mergeCell ref="C256:C260"/>
    <mergeCell ref="D256:D260"/>
    <mergeCell ref="F256:F260"/>
    <mergeCell ref="H256:H260"/>
    <mergeCell ref="J256:J260"/>
    <mergeCell ref="J261:J265"/>
    <mergeCell ref="L256:L260"/>
    <mergeCell ref="M256:M260"/>
    <mergeCell ref="L261:L265"/>
    <mergeCell ref="M261:M265"/>
    <mergeCell ref="P246:P250"/>
    <mergeCell ref="B251:B255"/>
    <mergeCell ref="C251:C255"/>
    <mergeCell ref="D251:D255"/>
    <mergeCell ref="F251:F255"/>
    <mergeCell ref="H251:H255"/>
    <mergeCell ref="I251:I255"/>
    <mergeCell ref="K251:K255"/>
    <mergeCell ref="G251:G255"/>
    <mergeCell ref="N251:N255"/>
    <mergeCell ref="O251:O255"/>
    <mergeCell ref="P251:P255"/>
    <mergeCell ref="I246:I250"/>
    <mergeCell ref="K246:K250"/>
    <mergeCell ref="G246:G250"/>
    <mergeCell ref="N246:N250"/>
    <mergeCell ref="O246:O250"/>
    <mergeCell ref="B246:B250"/>
    <mergeCell ref="C246:C250"/>
    <mergeCell ref="D246:D250"/>
    <mergeCell ref="F246:F250"/>
    <mergeCell ref="H246:H250"/>
    <mergeCell ref="J246:J250"/>
    <mergeCell ref="J251:J255"/>
    <mergeCell ref="L246:L250"/>
    <mergeCell ref="M246:M250"/>
    <mergeCell ref="L251:L255"/>
    <mergeCell ref="M251:M255"/>
    <mergeCell ref="P236:P240"/>
    <mergeCell ref="B241:B245"/>
    <mergeCell ref="C241:C245"/>
    <mergeCell ref="D241:D245"/>
    <mergeCell ref="F241:F245"/>
    <mergeCell ref="H241:H245"/>
    <mergeCell ref="I241:I245"/>
    <mergeCell ref="K241:K245"/>
    <mergeCell ref="G241:G245"/>
    <mergeCell ref="N241:N245"/>
    <mergeCell ref="O241:O245"/>
    <mergeCell ref="P241:P245"/>
    <mergeCell ref="I236:I240"/>
    <mergeCell ref="K236:K240"/>
    <mergeCell ref="G236:G240"/>
    <mergeCell ref="N236:N240"/>
    <mergeCell ref="O236:O240"/>
    <mergeCell ref="B236:B240"/>
    <mergeCell ref="C236:C240"/>
    <mergeCell ref="D236:D240"/>
    <mergeCell ref="F236:F240"/>
    <mergeCell ref="H236:H240"/>
    <mergeCell ref="J236:J240"/>
    <mergeCell ref="J241:J245"/>
    <mergeCell ref="L236:L240"/>
    <mergeCell ref="M236:M240"/>
    <mergeCell ref="L241:L245"/>
    <mergeCell ref="M241:M245"/>
    <mergeCell ref="P226:P230"/>
    <mergeCell ref="B231:B235"/>
    <mergeCell ref="C231:C235"/>
    <mergeCell ref="D231:D235"/>
    <mergeCell ref="F231:F235"/>
    <mergeCell ref="H231:H235"/>
    <mergeCell ref="I231:I235"/>
    <mergeCell ref="K231:K235"/>
    <mergeCell ref="G231:G235"/>
    <mergeCell ref="N231:N235"/>
    <mergeCell ref="O231:O235"/>
    <mergeCell ref="P231:P235"/>
    <mergeCell ref="I226:I230"/>
    <mergeCell ref="K226:K230"/>
    <mergeCell ref="G226:G230"/>
    <mergeCell ref="N226:N230"/>
    <mergeCell ref="O226:O230"/>
    <mergeCell ref="B226:B230"/>
    <mergeCell ref="C226:C230"/>
    <mergeCell ref="D226:D230"/>
    <mergeCell ref="F226:F230"/>
    <mergeCell ref="H226:H230"/>
    <mergeCell ref="J226:J230"/>
    <mergeCell ref="J231:J235"/>
    <mergeCell ref="L226:L230"/>
    <mergeCell ref="M226:M230"/>
    <mergeCell ref="L231:L235"/>
    <mergeCell ref="M231:M235"/>
    <mergeCell ref="P216:P220"/>
    <mergeCell ref="B221:B225"/>
    <mergeCell ref="C221:C225"/>
    <mergeCell ref="D221:D225"/>
    <mergeCell ref="F221:F225"/>
    <mergeCell ref="H221:H225"/>
    <mergeCell ref="I221:I225"/>
    <mergeCell ref="K221:K225"/>
    <mergeCell ref="G221:G225"/>
    <mergeCell ref="N221:N225"/>
    <mergeCell ref="O221:O225"/>
    <mergeCell ref="P221:P225"/>
    <mergeCell ref="I216:I220"/>
    <mergeCell ref="K216:K220"/>
    <mergeCell ref="G216:G220"/>
    <mergeCell ref="N216:N220"/>
    <mergeCell ref="O216:O220"/>
    <mergeCell ref="B216:B220"/>
    <mergeCell ref="C216:C220"/>
    <mergeCell ref="D216:D220"/>
    <mergeCell ref="F216:F220"/>
    <mergeCell ref="H216:H220"/>
    <mergeCell ref="L216:L220"/>
    <mergeCell ref="M216:M220"/>
    <mergeCell ref="L221:L225"/>
    <mergeCell ref="M221:M225"/>
    <mergeCell ref="J216:J220"/>
    <mergeCell ref="J221:J225"/>
    <mergeCell ref="P206:P210"/>
    <mergeCell ref="B211:B215"/>
    <mergeCell ref="C211:C215"/>
    <mergeCell ref="D211:D215"/>
    <mergeCell ref="F211:F215"/>
    <mergeCell ref="H211:H215"/>
    <mergeCell ref="I211:I215"/>
    <mergeCell ref="K211:K215"/>
    <mergeCell ref="G211:G215"/>
    <mergeCell ref="N211:N215"/>
    <mergeCell ref="O211:O215"/>
    <mergeCell ref="P211:P215"/>
    <mergeCell ref="I206:I210"/>
    <mergeCell ref="K206:K210"/>
    <mergeCell ref="G206:G210"/>
    <mergeCell ref="N206:N210"/>
    <mergeCell ref="O206:O210"/>
    <mergeCell ref="B206:B210"/>
    <mergeCell ref="C206:C210"/>
    <mergeCell ref="D206:D210"/>
    <mergeCell ref="F206:F210"/>
    <mergeCell ref="H206:H210"/>
    <mergeCell ref="L206:L210"/>
    <mergeCell ref="M206:M210"/>
    <mergeCell ref="L211:L215"/>
    <mergeCell ref="M211:M215"/>
    <mergeCell ref="J211:J215"/>
    <mergeCell ref="J206:J210"/>
    <mergeCell ref="P196:P200"/>
    <mergeCell ref="B201:B205"/>
    <mergeCell ref="C201:C205"/>
    <mergeCell ref="D201:D205"/>
    <mergeCell ref="F201:F205"/>
    <mergeCell ref="H201:H205"/>
    <mergeCell ref="I201:I205"/>
    <mergeCell ref="K201:K205"/>
    <mergeCell ref="G201:G205"/>
    <mergeCell ref="N201:N205"/>
    <mergeCell ref="O201:O205"/>
    <mergeCell ref="P201:P205"/>
    <mergeCell ref="I196:I200"/>
    <mergeCell ref="K196:K200"/>
    <mergeCell ref="G196:G200"/>
    <mergeCell ref="N196:N200"/>
    <mergeCell ref="O196:O200"/>
    <mergeCell ref="B196:B200"/>
    <mergeCell ref="C196:C200"/>
    <mergeCell ref="D196:D200"/>
    <mergeCell ref="F196:F200"/>
    <mergeCell ref="H196:H200"/>
    <mergeCell ref="L196:L200"/>
    <mergeCell ref="M196:M200"/>
    <mergeCell ref="L201:L205"/>
    <mergeCell ref="M201:M205"/>
    <mergeCell ref="J196:J200"/>
    <mergeCell ref="J201:J205"/>
    <mergeCell ref="P186:P190"/>
    <mergeCell ref="B191:B195"/>
    <mergeCell ref="C191:C195"/>
    <mergeCell ref="D191:D195"/>
    <mergeCell ref="F191:F195"/>
    <mergeCell ref="H191:H195"/>
    <mergeCell ref="I191:I195"/>
    <mergeCell ref="K191:K195"/>
    <mergeCell ref="G191:G195"/>
    <mergeCell ref="N191:N195"/>
    <mergeCell ref="O191:O195"/>
    <mergeCell ref="P191:P195"/>
    <mergeCell ref="I186:I190"/>
    <mergeCell ref="K186:K190"/>
    <mergeCell ref="G186:G190"/>
    <mergeCell ref="N186:N190"/>
    <mergeCell ref="O186:O190"/>
    <mergeCell ref="B186:B190"/>
    <mergeCell ref="C186:C190"/>
    <mergeCell ref="D186:D190"/>
    <mergeCell ref="F186:F190"/>
    <mergeCell ref="H186:H190"/>
    <mergeCell ref="L191:L195"/>
    <mergeCell ref="M191:M195"/>
    <mergeCell ref="L186:L190"/>
    <mergeCell ref="M186:M190"/>
    <mergeCell ref="J186:J190"/>
    <mergeCell ref="J191:J195"/>
    <mergeCell ref="P176:P180"/>
    <mergeCell ref="B181:B185"/>
    <mergeCell ref="C181:C185"/>
    <mergeCell ref="D181:D185"/>
    <mergeCell ref="F181:F185"/>
    <mergeCell ref="H181:H185"/>
    <mergeCell ref="I181:I185"/>
    <mergeCell ref="K181:K185"/>
    <mergeCell ref="G181:G185"/>
    <mergeCell ref="N181:N185"/>
    <mergeCell ref="O181:O185"/>
    <mergeCell ref="P181:P185"/>
    <mergeCell ref="I176:I180"/>
    <mergeCell ref="K176:K180"/>
    <mergeCell ref="G176:G180"/>
    <mergeCell ref="N176:N180"/>
    <mergeCell ref="O176:O180"/>
    <mergeCell ref="B176:B180"/>
    <mergeCell ref="C176:C180"/>
    <mergeCell ref="D176:D180"/>
    <mergeCell ref="F176:F180"/>
    <mergeCell ref="H176:H180"/>
    <mergeCell ref="L176:L180"/>
    <mergeCell ref="M176:M180"/>
    <mergeCell ref="L181:L185"/>
    <mergeCell ref="M181:M185"/>
    <mergeCell ref="J176:J180"/>
    <mergeCell ref="J181:J185"/>
    <mergeCell ref="P166:P170"/>
    <mergeCell ref="B171:B175"/>
    <mergeCell ref="C171:C175"/>
    <mergeCell ref="D171:D175"/>
    <mergeCell ref="F171:F175"/>
    <mergeCell ref="H171:H175"/>
    <mergeCell ref="I171:I175"/>
    <mergeCell ref="K171:K175"/>
    <mergeCell ref="G171:G175"/>
    <mergeCell ref="N171:N175"/>
    <mergeCell ref="O171:O175"/>
    <mergeCell ref="P171:P175"/>
    <mergeCell ref="I166:I170"/>
    <mergeCell ref="K166:K170"/>
    <mergeCell ref="G166:G170"/>
    <mergeCell ref="N166:N170"/>
    <mergeCell ref="O166:O170"/>
    <mergeCell ref="B166:B170"/>
    <mergeCell ref="C166:C170"/>
    <mergeCell ref="D166:D170"/>
    <mergeCell ref="F166:F170"/>
    <mergeCell ref="H166:H170"/>
    <mergeCell ref="L166:L170"/>
    <mergeCell ref="M166:M170"/>
    <mergeCell ref="L171:L175"/>
    <mergeCell ref="M171:M175"/>
    <mergeCell ref="J166:J170"/>
    <mergeCell ref="J171:J175"/>
    <mergeCell ref="G161:G165"/>
    <mergeCell ref="N161:N165"/>
    <mergeCell ref="O161:O165"/>
    <mergeCell ref="P161:P165"/>
    <mergeCell ref="B161:B165"/>
    <mergeCell ref="D161:D165"/>
    <mergeCell ref="F161:F165"/>
    <mergeCell ref="H161:H165"/>
    <mergeCell ref="I161:I165"/>
    <mergeCell ref="N151:N155"/>
    <mergeCell ref="O151:O155"/>
    <mergeCell ref="P151:P155"/>
    <mergeCell ref="B156:B160"/>
    <mergeCell ref="D156:D160"/>
    <mergeCell ref="F156:F160"/>
    <mergeCell ref="H156:H160"/>
    <mergeCell ref="I156:I160"/>
    <mergeCell ref="K156:K160"/>
    <mergeCell ref="G156:G160"/>
    <mergeCell ref="N156:N160"/>
    <mergeCell ref="O156:O160"/>
    <mergeCell ref="P156:P160"/>
    <mergeCell ref="F151:F155"/>
    <mergeCell ref="H151:H155"/>
    <mergeCell ref="I151:I155"/>
    <mergeCell ref="K151:K155"/>
    <mergeCell ref="G151:G155"/>
    <mergeCell ref="C156:C160"/>
    <mergeCell ref="C161:C165"/>
    <mergeCell ref="J156:J160"/>
    <mergeCell ref="J161:J165"/>
    <mergeCell ref="K161:K165"/>
    <mergeCell ref="N141:N145"/>
    <mergeCell ref="O141:O145"/>
    <mergeCell ref="P141:P145"/>
    <mergeCell ref="F146:F150"/>
    <mergeCell ref="H146:H150"/>
    <mergeCell ref="I146:I150"/>
    <mergeCell ref="K146:K150"/>
    <mergeCell ref="G146:G150"/>
    <mergeCell ref="N146:N150"/>
    <mergeCell ref="O146:O150"/>
    <mergeCell ref="P146:P150"/>
    <mergeCell ref="F141:F145"/>
    <mergeCell ref="H141:H145"/>
    <mergeCell ref="I141:I145"/>
    <mergeCell ref="K141:K145"/>
    <mergeCell ref="G141:G145"/>
    <mergeCell ref="N131:N135"/>
    <mergeCell ref="O131:O135"/>
    <mergeCell ref="P131:P135"/>
    <mergeCell ref="F136:F140"/>
    <mergeCell ref="H136:H140"/>
    <mergeCell ref="I136:I140"/>
    <mergeCell ref="K136:K140"/>
    <mergeCell ref="G136:G140"/>
    <mergeCell ref="N136:N140"/>
    <mergeCell ref="O136:O140"/>
    <mergeCell ref="P136:P140"/>
    <mergeCell ref="F131:F135"/>
    <mergeCell ref="H131:H135"/>
    <mergeCell ref="I131:I135"/>
    <mergeCell ref="K131:K135"/>
    <mergeCell ref="G131:G135"/>
    <mergeCell ref="F126:F130"/>
    <mergeCell ref="H126:H130"/>
    <mergeCell ref="I126:I130"/>
    <mergeCell ref="K126:K130"/>
    <mergeCell ref="G126:G130"/>
    <mergeCell ref="N126:N130"/>
    <mergeCell ref="O126:O130"/>
    <mergeCell ref="P126:P130"/>
    <mergeCell ref="F121:F125"/>
    <mergeCell ref="H121:H125"/>
    <mergeCell ref="I121:I125"/>
    <mergeCell ref="K121:K125"/>
    <mergeCell ref="G121:G125"/>
    <mergeCell ref="N111:N115"/>
    <mergeCell ref="O111:O115"/>
    <mergeCell ref="P111:P115"/>
    <mergeCell ref="F116:F120"/>
    <mergeCell ref="H116:H120"/>
    <mergeCell ref="I116:I120"/>
    <mergeCell ref="K116:K120"/>
    <mergeCell ref="G116:G120"/>
    <mergeCell ref="N116:N120"/>
    <mergeCell ref="O116:O120"/>
    <mergeCell ref="P116:P120"/>
    <mergeCell ref="F111:F115"/>
    <mergeCell ref="H111:H115"/>
    <mergeCell ref="I111:I115"/>
    <mergeCell ref="K111:K115"/>
    <mergeCell ref="G111:G115"/>
    <mergeCell ref="F106:F110"/>
    <mergeCell ref="H106:H110"/>
    <mergeCell ref="I106:I110"/>
    <mergeCell ref="K106:K110"/>
    <mergeCell ref="G106:G110"/>
    <mergeCell ref="N106:N110"/>
    <mergeCell ref="O106:O110"/>
    <mergeCell ref="P106:P110"/>
    <mergeCell ref="F101:F105"/>
    <mergeCell ref="H101:H105"/>
    <mergeCell ref="I101:I105"/>
    <mergeCell ref="K101:K105"/>
    <mergeCell ref="G101:G105"/>
    <mergeCell ref="N91:N95"/>
    <mergeCell ref="O91:O95"/>
    <mergeCell ref="P91:P95"/>
    <mergeCell ref="F96:F100"/>
    <mergeCell ref="H96:H100"/>
    <mergeCell ref="I96:I100"/>
    <mergeCell ref="K96:K100"/>
    <mergeCell ref="G96:G100"/>
    <mergeCell ref="N96:N100"/>
    <mergeCell ref="O96:O100"/>
    <mergeCell ref="P96:P100"/>
    <mergeCell ref="F91:F95"/>
    <mergeCell ref="H91:H95"/>
    <mergeCell ref="I91:I95"/>
    <mergeCell ref="K91:K95"/>
    <mergeCell ref="G91:G95"/>
    <mergeCell ref="F86:F90"/>
    <mergeCell ref="H86:H90"/>
    <mergeCell ref="I86:I90"/>
    <mergeCell ref="K86:K90"/>
    <mergeCell ref="G86:G90"/>
    <mergeCell ref="N86:N90"/>
    <mergeCell ref="O86:O90"/>
    <mergeCell ref="P86:P90"/>
    <mergeCell ref="F81:F85"/>
    <mergeCell ref="H81:H85"/>
    <mergeCell ref="I81:I85"/>
    <mergeCell ref="K81:K85"/>
    <mergeCell ref="G81:G85"/>
    <mergeCell ref="N71:N75"/>
    <mergeCell ref="O71:O75"/>
    <mergeCell ref="P71:P75"/>
    <mergeCell ref="F76:F80"/>
    <mergeCell ref="H76:H80"/>
    <mergeCell ref="I76:I80"/>
    <mergeCell ref="K76:K80"/>
    <mergeCell ref="G76:G80"/>
    <mergeCell ref="N76:N80"/>
    <mergeCell ref="O76:O80"/>
    <mergeCell ref="P76:P80"/>
    <mergeCell ref="F71:F75"/>
    <mergeCell ref="H71:H75"/>
    <mergeCell ref="I71:I75"/>
    <mergeCell ref="K71:K75"/>
    <mergeCell ref="G71:G75"/>
    <mergeCell ref="F66:F70"/>
    <mergeCell ref="H66:H70"/>
    <mergeCell ref="I66:I70"/>
    <mergeCell ref="K66:K70"/>
    <mergeCell ref="G66:G70"/>
    <mergeCell ref="N66:N70"/>
    <mergeCell ref="O66:O70"/>
    <mergeCell ref="P66:P70"/>
    <mergeCell ref="F61:F65"/>
    <mergeCell ref="H61:H65"/>
    <mergeCell ref="I61:I65"/>
    <mergeCell ref="K61:K65"/>
    <mergeCell ref="G61:G65"/>
    <mergeCell ref="N51:N55"/>
    <mergeCell ref="O51:O55"/>
    <mergeCell ref="P51:P55"/>
    <mergeCell ref="F56:F60"/>
    <mergeCell ref="H56:H60"/>
    <mergeCell ref="I56:I60"/>
    <mergeCell ref="K56:K60"/>
    <mergeCell ref="G56:G60"/>
    <mergeCell ref="N56:N60"/>
    <mergeCell ref="O56:O60"/>
    <mergeCell ref="P56:P60"/>
    <mergeCell ref="F51:F55"/>
    <mergeCell ref="H51:H55"/>
    <mergeCell ref="I51:I55"/>
    <mergeCell ref="K51:K55"/>
    <mergeCell ref="G51:G55"/>
    <mergeCell ref="J56:J60"/>
    <mergeCell ref="G41:G45"/>
    <mergeCell ref="N31:N35"/>
    <mergeCell ref="O31:O35"/>
    <mergeCell ref="P31:P35"/>
    <mergeCell ref="F36:F40"/>
    <mergeCell ref="H36:H40"/>
    <mergeCell ref="I36:I40"/>
    <mergeCell ref="K36:K40"/>
    <mergeCell ref="G36:G40"/>
    <mergeCell ref="N36:N40"/>
    <mergeCell ref="O36:O40"/>
    <mergeCell ref="P36:P40"/>
    <mergeCell ref="F31:F35"/>
    <mergeCell ref="G31:G35"/>
    <mergeCell ref="L31:L35"/>
    <mergeCell ref="M31:M35"/>
    <mergeCell ref="L36:L40"/>
    <mergeCell ref="M36:M40"/>
    <mergeCell ref="L41:L45"/>
    <mergeCell ref="M41:M45"/>
    <mergeCell ref="A131:A135"/>
    <mergeCell ref="A136:A140"/>
    <mergeCell ref="A141:A145"/>
    <mergeCell ref="A146:A150"/>
    <mergeCell ref="A151:A155"/>
    <mergeCell ref="N26:N30"/>
    <mergeCell ref="O26:O30"/>
    <mergeCell ref="P26:P30"/>
    <mergeCell ref="F21:F25"/>
    <mergeCell ref="H21:H25"/>
    <mergeCell ref="I21:I25"/>
    <mergeCell ref="K21:K25"/>
    <mergeCell ref="G21:G25"/>
    <mergeCell ref="N11:N15"/>
    <mergeCell ref="O11:O15"/>
    <mergeCell ref="P11:P15"/>
    <mergeCell ref="F16:F20"/>
    <mergeCell ref="H16:H20"/>
    <mergeCell ref="I16:I20"/>
    <mergeCell ref="K16:K20"/>
    <mergeCell ref="G16:G20"/>
    <mergeCell ref="N16:N20"/>
    <mergeCell ref="O16:O20"/>
    <mergeCell ref="P16:P20"/>
    <mergeCell ref="F11:F15"/>
    <mergeCell ref="H11:H15"/>
    <mergeCell ref="I11:I15"/>
    <mergeCell ref="K11:K15"/>
    <mergeCell ref="G11:G15"/>
    <mergeCell ref="M11:M15"/>
    <mergeCell ref="L16:L20"/>
    <mergeCell ref="M16:M20"/>
    <mergeCell ref="D136:D140"/>
    <mergeCell ref="D141:D145"/>
    <mergeCell ref="D146:D150"/>
    <mergeCell ref="D151:D155"/>
    <mergeCell ref="D106:D110"/>
    <mergeCell ref="D111:D115"/>
    <mergeCell ref="D116:D120"/>
    <mergeCell ref="D121:D125"/>
    <mergeCell ref="D126:D130"/>
    <mergeCell ref="D81:D85"/>
    <mergeCell ref="D86:D90"/>
    <mergeCell ref="D91:D95"/>
    <mergeCell ref="D96:D100"/>
    <mergeCell ref="D101:D105"/>
    <mergeCell ref="D56:D60"/>
    <mergeCell ref="D61:D65"/>
    <mergeCell ref="D66:D70"/>
    <mergeCell ref="D71:D75"/>
    <mergeCell ref="D76:D80"/>
    <mergeCell ref="D131:D135"/>
    <mergeCell ref="A106:A110"/>
    <mergeCell ref="A111:A115"/>
    <mergeCell ref="A116:A120"/>
    <mergeCell ref="A121:A125"/>
    <mergeCell ref="A126:A130"/>
    <mergeCell ref="A81:A85"/>
    <mergeCell ref="A86:A90"/>
    <mergeCell ref="A91:A95"/>
    <mergeCell ref="A96:A100"/>
    <mergeCell ref="A101:A105"/>
    <mergeCell ref="A56:A60"/>
    <mergeCell ref="A61:A65"/>
    <mergeCell ref="A66:A70"/>
    <mergeCell ref="A71:A75"/>
    <mergeCell ref="A76:A80"/>
    <mergeCell ref="A6:A10"/>
    <mergeCell ref="A11:A15"/>
    <mergeCell ref="A16:A20"/>
    <mergeCell ref="A21:A25"/>
    <mergeCell ref="A26:A30"/>
    <mergeCell ref="A31:A35"/>
    <mergeCell ref="A36:A40"/>
    <mergeCell ref="A41:A45"/>
    <mergeCell ref="A46:A50"/>
    <mergeCell ref="A51:A55"/>
    <mergeCell ref="B131:B135"/>
    <mergeCell ref="B136:B140"/>
    <mergeCell ref="B141:B145"/>
    <mergeCell ref="B146:B150"/>
    <mergeCell ref="B151:B155"/>
    <mergeCell ref="B106:B110"/>
    <mergeCell ref="B111:B115"/>
    <mergeCell ref="B116:B120"/>
    <mergeCell ref="B121:B125"/>
    <mergeCell ref="B126:B130"/>
    <mergeCell ref="B81:B85"/>
    <mergeCell ref="B86:B90"/>
    <mergeCell ref="B91:B95"/>
    <mergeCell ref="B96:B100"/>
    <mergeCell ref="B101:B105"/>
    <mergeCell ref="B11:B15"/>
    <mergeCell ref="B16:B20"/>
    <mergeCell ref="B21:B25"/>
    <mergeCell ref="B26:B30"/>
    <mergeCell ref="B31:B35"/>
    <mergeCell ref="B36:B40"/>
    <mergeCell ref="B41:B45"/>
    <mergeCell ref="B46:B50"/>
    <mergeCell ref="B51:B55"/>
    <mergeCell ref="B56:B60"/>
    <mergeCell ref="B61:B65"/>
    <mergeCell ref="B66:B70"/>
    <mergeCell ref="B71:B75"/>
    <mergeCell ref="B76:B80"/>
    <mergeCell ref="C131:C135"/>
    <mergeCell ref="C136:C140"/>
    <mergeCell ref="C141:C145"/>
    <mergeCell ref="C146:C150"/>
    <mergeCell ref="C151:C155"/>
    <mergeCell ref="C106:C110"/>
    <mergeCell ref="C111:C115"/>
    <mergeCell ref="C116:C120"/>
    <mergeCell ref="C121:C125"/>
    <mergeCell ref="C126:C130"/>
    <mergeCell ref="C81:C85"/>
    <mergeCell ref="C86:C90"/>
    <mergeCell ref="C91:C95"/>
    <mergeCell ref="C96:C100"/>
    <mergeCell ref="C101:C105"/>
    <mergeCell ref="C56:C60"/>
    <mergeCell ref="C61:C65"/>
    <mergeCell ref="C66:C70"/>
    <mergeCell ref="C71:C75"/>
    <mergeCell ref="C76:C80"/>
    <mergeCell ref="D31:D35"/>
    <mergeCell ref="D36:D40"/>
    <mergeCell ref="D41:D45"/>
    <mergeCell ref="D46:D50"/>
    <mergeCell ref="D51:D55"/>
    <mergeCell ref="N21:N25"/>
    <mergeCell ref="O21:O25"/>
    <mergeCell ref="P21:P25"/>
    <mergeCell ref="F26:F30"/>
    <mergeCell ref="H26:H30"/>
    <mergeCell ref="I26:I30"/>
    <mergeCell ref="K26:K30"/>
    <mergeCell ref="G26:G30"/>
    <mergeCell ref="L21:L25"/>
    <mergeCell ref="M21:M25"/>
    <mergeCell ref="L26:L30"/>
    <mergeCell ref="M26:M30"/>
    <mergeCell ref="N41:N45"/>
    <mergeCell ref="O41:O45"/>
    <mergeCell ref="P41:P45"/>
    <mergeCell ref="F46:F50"/>
    <mergeCell ref="H46:H50"/>
    <mergeCell ref="I46:I50"/>
    <mergeCell ref="K46:K50"/>
    <mergeCell ref="G46:G50"/>
    <mergeCell ref="N46:N50"/>
    <mergeCell ref="O46:O50"/>
    <mergeCell ref="P46:P50"/>
    <mergeCell ref="F41:F45"/>
    <mergeCell ref="H41:H45"/>
    <mergeCell ref="I41:I45"/>
    <mergeCell ref="K41:K45"/>
    <mergeCell ref="B6:B10"/>
    <mergeCell ref="H6:H10"/>
    <mergeCell ref="I6:I10"/>
    <mergeCell ref="K6:K10"/>
    <mergeCell ref="J6:J10"/>
    <mergeCell ref="C31:C35"/>
    <mergeCell ref="C36:C40"/>
    <mergeCell ref="C41:C45"/>
    <mergeCell ref="C46:C50"/>
    <mergeCell ref="C51:C55"/>
    <mergeCell ref="D11:D15"/>
    <mergeCell ref="C11:C15"/>
    <mergeCell ref="C16:C20"/>
    <mergeCell ref="C21:C25"/>
    <mergeCell ref="C26:C30"/>
    <mergeCell ref="D16:D20"/>
    <mergeCell ref="D21:D25"/>
    <mergeCell ref="D26:D30"/>
    <mergeCell ref="H31:H35"/>
    <mergeCell ref="I31:I35"/>
    <mergeCell ref="K31:K35"/>
    <mergeCell ref="G6:G10"/>
    <mergeCell ref="C6:C10"/>
    <mergeCell ref="D6:D10"/>
    <mergeCell ref="F6:F10"/>
    <mergeCell ref="J26:J30"/>
    <mergeCell ref="J31:J35"/>
    <mergeCell ref="J36:J40"/>
    <mergeCell ref="J41:J45"/>
    <mergeCell ref="J46:J50"/>
    <mergeCell ref="J51:J55"/>
    <mergeCell ref="J11:J15"/>
    <mergeCell ref="L161:L165"/>
    <mergeCell ref="M161:M165"/>
    <mergeCell ref="L76:L80"/>
    <mergeCell ref="M76:M80"/>
    <mergeCell ref="L81:L85"/>
    <mergeCell ref="M81:M85"/>
    <mergeCell ref="L86:L90"/>
    <mergeCell ref="M86:M90"/>
    <mergeCell ref="L91:L95"/>
    <mergeCell ref="M91:M95"/>
    <mergeCell ref="L96:L100"/>
    <mergeCell ref="M96:M100"/>
    <mergeCell ref="L101:L105"/>
    <mergeCell ref="M101:M105"/>
    <mergeCell ref="L146:L150"/>
    <mergeCell ref="M146:M150"/>
    <mergeCell ref="L151:L155"/>
    <mergeCell ref="M151:M155"/>
    <mergeCell ref="L156:L160"/>
    <mergeCell ref="M156:M160"/>
    <mergeCell ref="L116:L120"/>
    <mergeCell ref="M116:M120"/>
    <mergeCell ref="Q4:AD4"/>
    <mergeCell ref="L121:L125"/>
    <mergeCell ref="M121:M125"/>
    <mergeCell ref="L126:L130"/>
    <mergeCell ref="M126:M130"/>
    <mergeCell ref="L131:L135"/>
    <mergeCell ref="M131:M135"/>
    <mergeCell ref="L136:L140"/>
    <mergeCell ref="M136:M140"/>
    <mergeCell ref="L141:L145"/>
    <mergeCell ref="M141:M145"/>
    <mergeCell ref="M66:M70"/>
    <mergeCell ref="L71:L75"/>
    <mergeCell ref="M71:M75"/>
    <mergeCell ref="N6:N10"/>
    <mergeCell ref="O6:O10"/>
    <mergeCell ref="P6:P10"/>
    <mergeCell ref="L6:L10"/>
    <mergeCell ref="M6:M10"/>
    <mergeCell ref="L11:L15"/>
    <mergeCell ref="N61:N65"/>
    <mergeCell ref="O61:O65"/>
    <mergeCell ref="P61:P65"/>
    <mergeCell ref="N81:N85"/>
    <mergeCell ref="O81:O85"/>
    <mergeCell ref="P81:P85"/>
    <mergeCell ref="N101:N105"/>
    <mergeCell ref="O101:O105"/>
    <mergeCell ref="P101:P105"/>
    <mergeCell ref="N121:N125"/>
    <mergeCell ref="O121:O125"/>
    <mergeCell ref="P121:P125"/>
    <mergeCell ref="J151:J155"/>
    <mergeCell ref="J146:J150"/>
    <mergeCell ref="J141:J145"/>
    <mergeCell ref="J136:J140"/>
    <mergeCell ref="J131:J135"/>
    <mergeCell ref="J126:J130"/>
    <mergeCell ref="J121:J125"/>
    <mergeCell ref="J116:J120"/>
    <mergeCell ref="J111:J115"/>
    <mergeCell ref="J106:J110"/>
    <mergeCell ref="J101:J105"/>
    <mergeCell ref="J96:J100"/>
    <mergeCell ref="J91:J95"/>
    <mergeCell ref="J86:J90"/>
    <mergeCell ref="J81:J85"/>
    <mergeCell ref="J66:J70"/>
    <mergeCell ref="J61:J65"/>
    <mergeCell ref="J16:J20"/>
    <mergeCell ref="L46:L50"/>
    <mergeCell ref="M46:M50"/>
    <mergeCell ref="L51:L55"/>
    <mergeCell ref="M51:M55"/>
    <mergeCell ref="L56:L60"/>
    <mergeCell ref="M56:M60"/>
    <mergeCell ref="L61:L65"/>
    <mergeCell ref="M61:M65"/>
    <mergeCell ref="L66:L70"/>
    <mergeCell ref="L106:L110"/>
    <mergeCell ref="M106:M110"/>
    <mergeCell ref="L111:L115"/>
    <mergeCell ref="M111:M115"/>
    <mergeCell ref="J76:J80"/>
    <mergeCell ref="J71:J75"/>
    <mergeCell ref="J21:J25"/>
  </mergeCells>
  <conditionalFormatting sqref="N6 N11 N16 N21 N26 N31 N36 N41 N46 N51 N56 N61 N66 N71 N76 N81 N86 N91 N96 N101 N106 N111 N116 N121 N126 N131 N136 N141 N146 N151 N156 N161 N166 N171 N176 N181 N186 N191 N196 N201 N206 N211 N216 N221 N226 N231 N236 N241 N246 N251 N256 N261 N266 N271 N276 N401 N281 N406 N286 N411 N291 N416 N296 N421 N301 N426 N306 N431 N311 N436 N316 N441 N321 N446 N326 N451 N331 N456 N336 N461 N341 N466 N346 N471 N351 N476 N356 N481 N361 N486 N366 N491 N371 N496 N376 N501 N381 N506 N386 N511 N391 N516 N396 N521 N526 N531 N536 N541 N546 N551 N556 N561 N566 N571 N576 N581 N586 N591 N596 N601 N606 N611 N616 N621 N626 N631 N636 N641 N646 N651 N656 N661 N666 N671 N676 N681 N686 N691 N696 N701 N706 N711 N716 N721 N726 N731 N736 N741 N746 N751 X7:AA7 AB7:AC755">
    <cfRule type="containsText" priority="9" dxfId="3" operator="containsText" text="Low">
      <formula>NOT(ISERROR(SEARCH("Low",N6)))</formula>
    </cfRule>
    <cfRule type="containsText" priority="10" dxfId="2" operator="containsText" text="Moderate">
      <formula>NOT(ISERROR(SEARCH("Moderate",N6)))</formula>
    </cfRule>
    <cfRule type="containsText" priority="11" dxfId="1" operator="containsText" text="High">
      <formula>NOT(ISERROR(SEARCH("High",N6)))</formula>
    </cfRule>
    <cfRule type="containsText" priority="12" dxfId="0" operator="containsText" text="Extreme">
      <formula>NOT(ISERROR(SEARCH("Extreme",N6)))</formula>
    </cfRule>
  </conditionalFormatting>
  <conditionalFormatting sqref="X291:AA299 X301:AA309 X311:AA319 X321:AA329 X331:AA339 X341:AA349 X351:AA359 X361:AA369 X371:AA379 X381:AA389 X391:AA399 X401:AA409 X411:AA419 X421:AA429 X431:AA439 X441:AA449 X451:AA459 X461:AA469 X471:AA479 X481:AA489 X491:AA499 X501:AA509 X511:AA519 X521:AA529 X531:AA539 X541:AA549 X551:AA559 X561:AA569 X571:AA579 X581:AA589 X591:AA599 X601:AA609 X611:AA619 X621:AA629 X631:AA639 X641:AA649 X651:AA659 X661:AA669 X671:AA679 X681:AA689 X691:AA699 X701:AA709 X711:AA719 X721:AA729 X731:AA739 X741:AA749 X751:AA755 X8:AA289">
    <cfRule type="containsText" priority="1" dxfId="3" operator="containsText" text="Low">
      <formula>NOT(ISERROR(SEARCH("Low",X8)))</formula>
    </cfRule>
    <cfRule type="containsText" priority="2" dxfId="2" operator="containsText" text="Moderate">
      <formula>NOT(ISERROR(SEARCH("Moderate",X8)))</formula>
    </cfRule>
    <cfRule type="containsText" priority="3" dxfId="1" operator="containsText" text="High">
      <formula>NOT(ISERROR(SEARCH("High",X8)))</formula>
    </cfRule>
    <cfRule type="containsText" priority="4" dxfId="0" operator="containsText" text="Extreme">
      <formula>NOT(ISERROR(SEARCH("Extreme",X8)))</formula>
    </cfRule>
  </conditionalFormatting>
  <dataValidations count="9">
    <dataValidation type="list" allowBlank="1" showInputMessage="1" showErrorMessage="1" sqref="I6 I11 I16 I21 I26 I31 I36 I41 I46 I51 I56 I61 I66 I71 I76 I81 I86 I91 I96 I101 I106 I111 I116 I121 I126 I131 I136 I141 I146 I151 I156 I161 I166 I171 I176 I181 I186 I191 I196 I201 I206 I211 I216 I221 I226 I231 I236 I241 I246 I251 I256 I261 I266 I271 I276 I401 I281 I406 I286 I411 I291 I416 I296 I421 I301 I426 I306 I431 I311 I436 I316 I441 I321 I446 I326 I451 I331 I456 I336 I461 I341 I466 I346 I471 I351 I476 I356 I481 I361 I486 I366 I491 I371 I496 I376 I501 I381 I506 I386 I511">
      <formula1>"Almost Certain, Likely, Possible, Unlikely, Rare"</formula1>
    </dataValidation>
    <dataValidation type="list" allowBlank="1" showInputMessage="1" showErrorMessage="1" sqref="I391 I516 I396 I521 I526 I531 I536 I541 I546 I551 I556 I561 I566 I571 I576 I581 I586 I591 I596 I601 I606 I611 I616 I621 I626 I631 I636 I641 I646 I651 I656 I661 I666 I671 I676 I681 I686 I691 I696 I701 I706 I711 I716 I721 I726 I731 I736 I741 I746 I751 S6:S755">
      <formula1>"Almost Certain, Likely, Possible, Unlikely, Rare"</formula1>
    </dataValidation>
    <dataValidation type="list" allowBlank="1" showInputMessage="1" showErrorMessage="1" sqref="K6 K11 K16 K21 K26 K31 K36 K41 K46 K51 K56 K61 K66 K71 K76 K81 K86 K91 K96 K101 K106 K111 K116 K121 K126 K131 K136 K141 K146 K151 K156 K161 K166 K171 K176 K181 K186 K191 K196 K201 K206 K211 K216 K221 K226 K231 K236 K241 K246 K251 K256 K261 K266 K271 K276 K401 K281 K406 K286 K411 K291 K416 K296 K421 K301 K426 K306 K431 K311 K436 K316 K441 K321 K446 K326 K451 K331 K456 K336 K461 K341 K466 K346 K471 K351 K476 K356 K481 K361 K486 K366 K491 K371 K496 K376 K501 K381 K506 K386 K511">
      <formula1>"Catastrophic, Major, Moderate, Minor, Insignificant"</formula1>
    </dataValidation>
    <dataValidation type="list" allowBlank="1" showInputMessage="1" showErrorMessage="1" sqref="K391 K516 K396 K521 K526 K531 K536 K541 K546 K551 K556 K561 K566 K571 K576 K581 K586 K591 K596 K601 K606 K611 K616 K621 K626 K631 K636 K641 K646 K651 K656 K661 K666 K671 K676 K681 K686 K691 K696 K701 K706 K711 K716 K721 K726 K731 K736 K741 K746 K751 U6:U755">
      <formula1>"Catastrophic, Major, Moderate, Minor, Insignificant"</formula1>
    </dataValidation>
    <dataValidation type="list" allowBlank="1" showInputMessage="1" showErrorMessage="1" sqref="G6 G11 G16 G21 G26 G31 G36 G41 G46 G51 G56 G61 G66 G71 G76 G81 G86 G91 G96 G101 G106 G111 G116 G121 G126 G131 G136 G141 G146 G151 G156 G161 G166 G171 G176 G181 G186 G191 G196 G201 G206 G211 G216 G221 G226 G231 G236 G241 G246 G251 G256 G261 G266 G271 G276 G401 G281 G406 G286 G411 G291 G416 G296 G421 G301 G426 G306 G431 G311 G436 G316 G441 G321 G446 G326 G451 G331 G456 G336 G461 G341 G466 G346 G471 G351 G476 G356 G481 G361 G486 G366 G491 G371 G496 G376 G501 G381 G506 G386 G511">
      <formula1>"Financial, Public Safety, Reputation, Community and lifestyle, Environmental, Strategy, Service Delivery"</formula1>
    </dataValidation>
    <dataValidation type="list" allowBlank="1" showInputMessage="1" showErrorMessage="1" sqref="G391 G516 G396 G521 G526 G531 G536 G541 G546 G551 G556 G561 G566 G571 G576 G581 G586 G591 G596 G601 G606 G611 G616 G621 G626 G631 G636 G641 G646 G651 G656 G661 G666 G671 G676 G681 G686 G691 G696 G701 G706 G711 G716 G721 G726 G731 G736 G741 G746 G751">
      <formula1>"Financial, Public Safety, Reputation, Community and lifestyle, Environmental, Strategy, Service Delivery"</formula1>
    </dataValidation>
    <dataValidation type="list" allowBlank="1" showInputMessage="1" showErrorMessage="1" sqref="F6:F755">
      <formula1>"Heat, Rainfall and Flooding, Sea Level Rise and Storm Surge, Bushfire, Other"</formula1>
    </dataValidation>
    <dataValidation type="list" allowBlank="1" showInputMessage="1" showErrorMessage="1" sqref="AA6:AA15 AA17:AA1048576">
      <formula1>"Immediate, Within a year, Within 5 years, Long term"</formula1>
    </dataValidation>
    <dataValidation type="list" allowBlank="1" showInputMessage="1" showErrorMessage="1" sqref="AA16">
      <formula1>"Immediate, Within a year, Within 5 years, Long term, On a needs basis"</formula1>
    </dataValidation>
  </dataValidation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255"/>
  <sheetViews>
    <sheetView tabSelected="1" workbookViewId="0" topLeftCell="A1">
      <selection activeCell="C16" sqref="C16"/>
    </sheetView>
  </sheetViews>
  <sheetFormatPr defaultColWidth="8.8515625" defaultRowHeight="15"/>
  <cols>
    <col min="1" max="1" width="4.7109375" style="19" customWidth="1"/>
    <col min="2" max="2" width="6.421875" style="19" customWidth="1"/>
    <col min="3" max="3" width="34.421875" style="19" customWidth="1"/>
    <col min="4" max="4" width="12.8515625" style="19" customWidth="1"/>
    <col min="5" max="5" width="13.8515625" style="19" customWidth="1"/>
    <col min="6" max="6" width="18.140625" style="19" customWidth="1"/>
    <col min="7" max="7" width="15.140625" style="19" customWidth="1"/>
    <col min="8" max="8" width="12.7109375" style="19" customWidth="1"/>
    <col min="9" max="9" width="12.7109375" style="19" hidden="1" customWidth="1"/>
    <col min="10" max="10" width="15.7109375" style="19" customWidth="1"/>
    <col min="11" max="11" width="12.7109375" style="19" hidden="1" customWidth="1"/>
    <col min="12" max="12" width="17.8515625" style="19" customWidth="1"/>
    <col min="13" max="13" width="12.7109375" style="19" hidden="1" customWidth="1"/>
    <col min="14" max="14" width="15.00390625" style="19" customWidth="1"/>
    <col min="15" max="15" width="12.7109375" style="19" hidden="1" customWidth="1"/>
    <col min="16" max="16" width="12.7109375" style="19" customWidth="1"/>
    <col min="17" max="17" width="12.7109375" style="19" hidden="1" customWidth="1"/>
    <col min="18" max="18" width="12.7109375" style="19" customWidth="1"/>
    <col min="19" max="19" width="15.28125" style="19" customWidth="1"/>
    <col min="20" max="16384" width="8.8515625" style="19" customWidth="1"/>
  </cols>
  <sheetData>
    <row r="2" ht="26.25">
      <c r="B2" s="18" t="s">
        <v>936</v>
      </c>
    </row>
    <row r="3" spans="2:3" ht="15">
      <c r="B3" s="20"/>
      <c r="C3" s="20"/>
    </row>
    <row r="5" spans="2:19" s="21" customFormat="1" ht="18.75" customHeight="1">
      <c r="B5" s="114" t="s">
        <v>937</v>
      </c>
      <c r="C5" s="114"/>
      <c r="D5" s="114"/>
      <c r="E5" s="114"/>
      <c r="F5" s="114"/>
      <c r="G5" s="114"/>
      <c r="H5" s="114"/>
      <c r="I5" s="114"/>
      <c r="J5" s="114"/>
      <c r="K5" s="114"/>
      <c r="L5" s="114"/>
      <c r="M5" s="114"/>
      <c r="N5" s="114"/>
      <c r="O5" s="114"/>
      <c r="P5" s="114"/>
      <c r="Q5" s="114"/>
      <c r="R5" s="114"/>
      <c r="S5" s="114"/>
    </row>
    <row r="6" spans="2:19" s="21" customFormat="1" ht="18.75" customHeight="1">
      <c r="B6" s="114"/>
      <c r="C6" s="114"/>
      <c r="D6" s="114"/>
      <c r="E6" s="114"/>
      <c r="F6" s="114"/>
      <c r="G6" s="114"/>
      <c r="H6" s="114"/>
      <c r="I6" s="114"/>
      <c r="J6" s="114"/>
      <c r="K6" s="114"/>
      <c r="L6" s="114"/>
      <c r="M6" s="114"/>
      <c r="N6" s="114"/>
      <c r="O6" s="114"/>
      <c r="P6" s="114"/>
      <c r="Q6" s="114"/>
      <c r="R6" s="114"/>
      <c r="S6" s="114"/>
    </row>
    <row r="7" spans="2:19" s="21" customFormat="1" ht="18.75" customHeight="1">
      <c r="B7" s="114"/>
      <c r="C7" s="114"/>
      <c r="D7" s="114"/>
      <c r="E7" s="114"/>
      <c r="F7" s="114"/>
      <c r="G7" s="114"/>
      <c r="H7" s="114"/>
      <c r="I7" s="114"/>
      <c r="J7" s="114"/>
      <c r="K7" s="114"/>
      <c r="L7" s="114"/>
      <c r="M7" s="114"/>
      <c r="N7" s="114"/>
      <c r="O7" s="114"/>
      <c r="P7" s="114"/>
      <c r="Q7" s="114"/>
      <c r="R7" s="114"/>
      <c r="S7" s="114"/>
    </row>
    <row r="8" spans="2:19" s="21" customFormat="1" ht="18.75" customHeight="1">
      <c r="B8" s="114"/>
      <c r="C8" s="114"/>
      <c r="D8" s="114"/>
      <c r="E8" s="114"/>
      <c r="F8" s="114"/>
      <c r="G8" s="114"/>
      <c r="H8" s="114"/>
      <c r="I8" s="114"/>
      <c r="J8" s="114"/>
      <c r="K8" s="114"/>
      <c r="L8" s="114"/>
      <c r="M8" s="114"/>
      <c r="N8" s="114"/>
      <c r="O8" s="114"/>
      <c r="P8" s="114"/>
      <c r="Q8" s="114"/>
      <c r="R8" s="114"/>
      <c r="S8" s="114"/>
    </row>
    <row r="9" spans="2:19" s="21" customFormat="1" ht="18.75" customHeight="1">
      <c r="B9" s="114"/>
      <c r="C9" s="114"/>
      <c r="D9" s="114"/>
      <c r="E9" s="114"/>
      <c r="F9" s="114"/>
      <c r="G9" s="114"/>
      <c r="H9" s="114"/>
      <c r="I9" s="114"/>
      <c r="J9" s="114"/>
      <c r="K9" s="114"/>
      <c r="L9" s="114"/>
      <c r="M9" s="114"/>
      <c r="N9" s="114"/>
      <c r="O9" s="114"/>
      <c r="P9" s="114"/>
      <c r="Q9" s="114"/>
      <c r="R9" s="114"/>
      <c r="S9" s="114"/>
    </row>
    <row r="12" ht="15.75" thickBot="1"/>
    <row r="13" spans="2:19" ht="21" customHeight="1" thickBot="1" thickTop="1">
      <c r="B13" s="102" t="s">
        <v>12</v>
      </c>
      <c r="C13" s="108" t="s">
        <v>33</v>
      </c>
      <c r="D13" s="109"/>
      <c r="E13" s="109"/>
      <c r="F13" s="109"/>
      <c r="G13" s="110"/>
      <c r="H13" s="105" t="s">
        <v>13</v>
      </c>
      <c r="I13" s="106"/>
      <c r="J13" s="106"/>
      <c r="K13" s="106"/>
      <c r="L13" s="106"/>
      <c r="M13" s="106"/>
      <c r="N13" s="106"/>
      <c r="O13" s="106"/>
      <c r="P13" s="106"/>
      <c r="Q13" s="106"/>
      <c r="R13" s="107"/>
      <c r="S13" s="101" t="s">
        <v>11</v>
      </c>
    </row>
    <row r="14" spans="2:19" ht="21" customHeight="1" thickBot="1" thickTop="1">
      <c r="B14" s="103"/>
      <c r="C14" s="111"/>
      <c r="D14" s="112"/>
      <c r="E14" s="112"/>
      <c r="F14" s="112"/>
      <c r="G14" s="113"/>
      <c r="H14" s="55">
        <v>0.3</v>
      </c>
      <c r="I14" s="55"/>
      <c r="J14" s="55">
        <v>0.25</v>
      </c>
      <c r="K14" s="55"/>
      <c r="L14" s="55">
        <v>0.25</v>
      </c>
      <c r="M14" s="55"/>
      <c r="N14" s="55">
        <v>0.1</v>
      </c>
      <c r="O14" s="55"/>
      <c r="P14" s="55">
        <v>0.1</v>
      </c>
      <c r="Q14" s="55"/>
      <c r="R14" s="56">
        <f>SUM(H14:Q14)</f>
        <v>1</v>
      </c>
      <c r="S14" s="101"/>
    </row>
    <row r="15" spans="2:19" ht="57" customHeight="1" thickBot="1" thickTop="1">
      <c r="B15" s="104"/>
      <c r="C15" s="47" t="s">
        <v>14</v>
      </c>
      <c r="D15" s="48" t="s">
        <v>16</v>
      </c>
      <c r="E15" s="59" t="s">
        <v>31</v>
      </c>
      <c r="F15" s="59" t="s">
        <v>32</v>
      </c>
      <c r="G15" s="59" t="s">
        <v>35</v>
      </c>
      <c r="H15" s="48" t="s">
        <v>15</v>
      </c>
      <c r="I15" s="48" t="s">
        <v>17</v>
      </c>
      <c r="J15" s="48" t="s">
        <v>18</v>
      </c>
      <c r="K15" s="48" t="s">
        <v>17</v>
      </c>
      <c r="L15" s="48" t="s">
        <v>19</v>
      </c>
      <c r="M15" s="48" t="s">
        <v>17</v>
      </c>
      <c r="N15" s="58" t="s">
        <v>34</v>
      </c>
      <c r="O15" s="48" t="s">
        <v>17</v>
      </c>
      <c r="P15" s="48" t="s">
        <v>20</v>
      </c>
      <c r="Q15" s="48" t="s">
        <v>17</v>
      </c>
      <c r="R15" s="49" t="s">
        <v>21</v>
      </c>
      <c r="S15" s="101"/>
    </row>
    <row r="16" spans="2:19" ht="19.5" thickTop="1">
      <c r="B16" s="50" t="s">
        <v>36</v>
      </c>
      <c r="C16" s="37"/>
      <c r="D16" s="42"/>
      <c r="E16" s="60"/>
      <c r="F16" s="60"/>
      <c r="G16" s="60"/>
      <c r="H16" s="52"/>
      <c r="I16" s="52" t="str">
        <f>IF(H16="Low",5,IF(H16="Medium",3,IF(H16="high",1,"")))</f>
        <v/>
      </c>
      <c r="J16" s="52"/>
      <c r="K16" s="52" t="str">
        <f>IF(J16="Unsupportive",1,IF(J16="Neutral",3,IF(J16="Supportive",5,"")))</f>
        <v/>
      </c>
      <c r="L16" s="52"/>
      <c r="M16" s="52" t="str">
        <f>IF(L16="Controversial",1,IF(L16="Indifferent",3,IF(L16="Popular",5,"")))</f>
        <v/>
      </c>
      <c r="N16" s="52"/>
      <c r="O16" s="52" t="str">
        <f>IF(N16="Leader",5,IF(N16="Collaborator",3,IF(N16="Influencer",1,"")))</f>
        <v/>
      </c>
      <c r="P16" s="52"/>
      <c r="Q16" s="52" t="str">
        <f>IF(P16="Potential negative effects",1,IF(P16="Neutral",3,IF(P16="Potential positive effects",5,"")))</f>
        <v/>
      </c>
      <c r="R16" s="53" t="str">
        <f aca="true" t="shared" si="0" ref="R16:R47">IF(Q16="","",IF(O16="","",IF(M16="","",IF(K16="","",IF(I16="","",SUM(Q16*$P$14,O16*$N$14,M16*$L$14,K16*$J$14,I16*$H$14))))))</f>
        <v/>
      </c>
      <c r="S16" s="52"/>
    </row>
    <row r="17" spans="2:19" ht="18.75">
      <c r="B17" s="51" t="s">
        <v>37</v>
      </c>
      <c r="C17" s="37"/>
      <c r="D17" s="42"/>
      <c r="E17" s="42"/>
      <c r="F17" s="42"/>
      <c r="G17" s="42"/>
      <c r="H17" s="51"/>
      <c r="I17" s="51" t="str">
        <f aca="true" t="shared" si="1" ref="I17:I78">IF(H17="Low",5,IF(H17="Medium",3,IF(H17="high",1,"")))</f>
        <v/>
      </c>
      <c r="J17" s="51"/>
      <c r="K17" s="51" t="str">
        <f aca="true" t="shared" si="2" ref="K17:K78">IF(J17="Unsupportive",1,IF(J17="Neutral",3,IF(J17="Supportive",5,"")))</f>
        <v/>
      </c>
      <c r="L17" s="51"/>
      <c r="M17" s="51" t="str">
        <f aca="true" t="shared" si="3" ref="M17:M78">IF(L17="Controversial",1,IF(L17="Indifferent",3,IF(L17="Popular",5,"")))</f>
        <v/>
      </c>
      <c r="N17" s="51"/>
      <c r="O17" s="51" t="str">
        <f aca="true" t="shared" si="4" ref="O17:O78">IF(N17="Leader",5,IF(N17="Collaborator",3,IF(N17="Influencer",1,"")))</f>
        <v/>
      </c>
      <c r="P17" s="51"/>
      <c r="Q17" s="51" t="str">
        <f aca="true" t="shared" si="5" ref="Q17:Q78">IF(P17="Potential negative effects",1,IF(P17="Neutral",3,IF(P17="Potential positive effects",5,"")))</f>
        <v/>
      </c>
      <c r="R17" s="54" t="str">
        <f t="shared" si="0"/>
        <v/>
      </c>
      <c r="S17" s="51"/>
    </row>
    <row r="18" spans="2:19" ht="18.75">
      <c r="B18" s="51" t="s">
        <v>38</v>
      </c>
      <c r="C18" s="37"/>
      <c r="D18" s="42"/>
      <c r="E18" s="42"/>
      <c r="F18" s="42"/>
      <c r="G18" s="42"/>
      <c r="H18" s="51"/>
      <c r="I18" s="51" t="str">
        <f t="shared" si="1"/>
        <v/>
      </c>
      <c r="J18" s="51"/>
      <c r="K18" s="51" t="str">
        <f t="shared" si="2"/>
        <v/>
      </c>
      <c r="L18" s="51"/>
      <c r="M18" s="51" t="str">
        <f t="shared" si="3"/>
        <v/>
      </c>
      <c r="N18" s="51"/>
      <c r="O18" s="51" t="str">
        <f t="shared" si="4"/>
        <v/>
      </c>
      <c r="P18" s="51"/>
      <c r="Q18" s="51" t="str">
        <f t="shared" si="5"/>
        <v/>
      </c>
      <c r="R18" s="54" t="str">
        <f t="shared" si="0"/>
        <v/>
      </c>
      <c r="S18" s="51"/>
    </row>
    <row r="19" spans="2:19" ht="18.75">
      <c r="B19" s="51" t="s">
        <v>39</v>
      </c>
      <c r="C19" s="37"/>
      <c r="D19" s="42"/>
      <c r="E19" s="42"/>
      <c r="F19" s="42"/>
      <c r="G19" s="42"/>
      <c r="H19" s="51"/>
      <c r="I19" s="51" t="str">
        <f t="shared" si="1"/>
        <v/>
      </c>
      <c r="J19" s="51"/>
      <c r="K19" s="51" t="str">
        <f t="shared" si="2"/>
        <v/>
      </c>
      <c r="L19" s="51"/>
      <c r="M19" s="51" t="str">
        <f t="shared" si="3"/>
        <v/>
      </c>
      <c r="N19" s="51"/>
      <c r="O19" s="51" t="str">
        <f t="shared" si="4"/>
        <v/>
      </c>
      <c r="P19" s="51"/>
      <c r="Q19" s="51" t="str">
        <f t="shared" si="5"/>
        <v/>
      </c>
      <c r="R19" s="54" t="str">
        <f t="shared" si="0"/>
        <v/>
      </c>
      <c r="S19" s="51"/>
    </row>
    <row r="20" spans="2:19" ht="18.75">
      <c r="B20" s="50" t="s">
        <v>40</v>
      </c>
      <c r="C20" s="37"/>
      <c r="D20" s="42"/>
      <c r="E20" s="42"/>
      <c r="F20" s="42"/>
      <c r="G20" s="42"/>
      <c r="H20" s="51"/>
      <c r="I20" s="51" t="str">
        <f t="shared" si="1"/>
        <v/>
      </c>
      <c r="J20" s="51"/>
      <c r="K20" s="51" t="str">
        <f t="shared" si="2"/>
        <v/>
      </c>
      <c r="L20" s="51"/>
      <c r="M20" s="51" t="str">
        <f t="shared" si="3"/>
        <v/>
      </c>
      <c r="N20" s="51"/>
      <c r="O20" s="51" t="str">
        <f t="shared" si="4"/>
        <v/>
      </c>
      <c r="P20" s="51"/>
      <c r="Q20" s="51" t="str">
        <f t="shared" si="5"/>
        <v/>
      </c>
      <c r="R20" s="54" t="str">
        <f t="shared" si="0"/>
        <v/>
      </c>
      <c r="S20" s="51"/>
    </row>
    <row r="21" spans="2:19" ht="18.75">
      <c r="B21" s="51" t="s">
        <v>41</v>
      </c>
      <c r="C21" s="37"/>
      <c r="D21" s="42"/>
      <c r="E21" s="42"/>
      <c r="F21" s="42"/>
      <c r="G21" s="42"/>
      <c r="H21" s="51"/>
      <c r="I21" s="51" t="str">
        <f t="shared" si="1"/>
        <v/>
      </c>
      <c r="J21" s="51"/>
      <c r="K21" s="51" t="str">
        <f t="shared" si="2"/>
        <v/>
      </c>
      <c r="L21" s="51"/>
      <c r="M21" s="51" t="str">
        <f t="shared" si="3"/>
        <v/>
      </c>
      <c r="N21" s="51"/>
      <c r="O21" s="51" t="str">
        <f t="shared" si="4"/>
        <v/>
      </c>
      <c r="P21" s="51"/>
      <c r="Q21" s="51" t="str">
        <f t="shared" si="5"/>
        <v/>
      </c>
      <c r="R21" s="54" t="str">
        <f t="shared" si="0"/>
        <v/>
      </c>
      <c r="S21" s="51"/>
    </row>
    <row r="22" spans="2:19" ht="18.75">
      <c r="B22" s="51" t="s">
        <v>42</v>
      </c>
      <c r="C22" s="37"/>
      <c r="D22" s="42"/>
      <c r="E22" s="42"/>
      <c r="F22" s="42"/>
      <c r="G22" s="42"/>
      <c r="H22" s="51"/>
      <c r="I22" s="51" t="str">
        <f t="shared" si="1"/>
        <v/>
      </c>
      <c r="J22" s="51"/>
      <c r="K22" s="51" t="str">
        <f t="shared" si="2"/>
        <v/>
      </c>
      <c r="L22" s="51"/>
      <c r="M22" s="51" t="str">
        <f t="shared" si="3"/>
        <v/>
      </c>
      <c r="N22" s="51"/>
      <c r="O22" s="51" t="str">
        <f t="shared" si="4"/>
        <v/>
      </c>
      <c r="P22" s="51"/>
      <c r="Q22" s="51" t="str">
        <f t="shared" si="5"/>
        <v/>
      </c>
      <c r="R22" s="54" t="str">
        <f t="shared" si="0"/>
        <v/>
      </c>
      <c r="S22" s="51"/>
    </row>
    <row r="23" spans="2:19" ht="18.75">
      <c r="B23" s="51" t="s">
        <v>43</v>
      </c>
      <c r="C23" s="37"/>
      <c r="D23" s="42"/>
      <c r="E23" s="42"/>
      <c r="F23" s="42"/>
      <c r="G23" s="42"/>
      <c r="H23" s="51"/>
      <c r="I23" s="51" t="str">
        <f t="shared" si="1"/>
        <v/>
      </c>
      <c r="J23" s="51"/>
      <c r="K23" s="51" t="str">
        <f t="shared" si="2"/>
        <v/>
      </c>
      <c r="L23" s="51"/>
      <c r="M23" s="51" t="str">
        <f t="shared" si="3"/>
        <v/>
      </c>
      <c r="N23" s="51"/>
      <c r="O23" s="51" t="str">
        <f t="shared" si="4"/>
        <v/>
      </c>
      <c r="P23" s="51"/>
      <c r="Q23" s="51" t="str">
        <f t="shared" si="5"/>
        <v/>
      </c>
      <c r="R23" s="54" t="str">
        <f t="shared" si="0"/>
        <v/>
      </c>
      <c r="S23" s="51"/>
    </row>
    <row r="24" spans="2:19" ht="18.75">
      <c r="B24" s="50" t="s">
        <v>44</v>
      </c>
      <c r="C24" s="37"/>
      <c r="D24" s="42"/>
      <c r="E24" s="42"/>
      <c r="F24" s="42"/>
      <c r="G24" s="42"/>
      <c r="H24" s="51"/>
      <c r="I24" s="51" t="str">
        <f t="shared" si="1"/>
        <v/>
      </c>
      <c r="J24" s="51"/>
      <c r="K24" s="51" t="str">
        <f t="shared" si="2"/>
        <v/>
      </c>
      <c r="L24" s="51"/>
      <c r="M24" s="51" t="str">
        <f t="shared" si="3"/>
        <v/>
      </c>
      <c r="N24" s="51"/>
      <c r="O24" s="51" t="str">
        <f t="shared" si="4"/>
        <v/>
      </c>
      <c r="P24" s="51"/>
      <c r="Q24" s="51" t="str">
        <f t="shared" si="5"/>
        <v/>
      </c>
      <c r="R24" s="54" t="str">
        <f t="shared" si="0"/>
        <v/>
      </c>
      <c r="S24" s="51"/>
    </row>
    <row r="25" spans="2:19" ht="37.5">
      <c r="B25" s="51" t="s">
        <v>45</v>
      </c>
      <c r="C25" s="37"/>
      <c r="D25" s="42"/>
      <c r="E25" s="42"/>
      <c r="F25" s="42"/>
      <c r="G25" s="42"/>
      <c r="H25" s="51"/>
      <c r="I25" s="51" t="str">
        <f t="shared" si="1"/>
        <v/>
      </c>
      <c r="J25" s="51"/>
      <c r="K25" s="51" t="str">
        <f t="shared" si="2"/>
        <v/>
      </c>
      <c r="L25" s="51"/>
      <c r="M25" s="51" t="str">
        <f t="shared" si="3"/>
        <v/>
      </c>
      <c r="N25" s="51"/>
      <c r="O25" s="51" t="str">
        <f t="shared" si="4"/>
        <v/>
      </c>
      <c r="P25" s="51"/>
      <c r="Q25" s="51" t="str">
        <f t="shared" si="5"/>
        <v/>
      </c>
      <c r="R25" s="54" t="str">
        <f t="shared" si="0"/>
        <v/>
      </c>
      <c r="S25" s="51"/>
    </row>
    <row r="26" spans="2:19" ht="37.5">
      <c r="B26" s="51" t="s">
        <v>46</v>
      </c>
      <c r="C26" s="37"/>
      <c r="D26" s="42"/>
      <c r="E26" s="42"/>
      <c r="F26" s="42"/>
      <c r="G26" s="42"/>
      <c r="H26" s="51"/>
      <c r="I26" s="51" t="str">
        <f t="shared" si="1"/>
        <v/>
      </c>
      <c r="J26" s="51"/>
      <c r="K26" s="51" t="str">
        <f t="shared" si="2"/>
        <v/>
      </c>
      <c r="L26" s="51"/>
      <c r="M26" s="51" t="str">
        <f t="shared" si="3"/>
        <v/>
      </c>
      <c r="N26" s="51"/>
      <c r="O26" s="51" t="str">
        <f t="shared" si="4"/>
        <v/>
      </c>
      <c r="P26" s="51"/>
      <c r="Q26" s="51" t="str">
        <f t="shared" si="5"/>
        <v/>
      </c>
      <c r="R26" s="54" t="str">
        <f t="shared" si="0"/>
        <v/>
      </c>
      <c r="S26" s="51"/>
    </row>
    <row r="27" spans="2:19" ht="37.5">
      <c r="B27" s="51" t="s">
        <v>47</v>
      </c>
      <c r="C27" s="37"/>
      <c r="D27" s="42"/>
      <c r="E27" s="42"/>
      <c r="F27" s="42"/>
      <c r="G27" s="42"/>
      <c r="H27" s="51"/>
      <c r="I27" s="51" t="str">
        <f t="shared" si="1"/>
        <v/>
      </c>
      <c r="J27" s="51"/>
      <c r="K27" s="51" t="str">
        <f t="shared" si="2"/>
        <v/>
      </c>
      <c r="L27" s="51"/>
      <c r="M27" s="51" t="str">
        <f t="shared" si="3"/>
        <v/>
      </c>
      <c r="N27" s="51"/>
      <c r="O27" s="51" t="str">
        <f t="shared" si="4"/>
        <v/>
      </c>
      <c r="P27" s="51"/>
      <c r="Q27" s="51" t="str">
        <f t="shared" si="5"/>
        <v/>
      </c>
      <c r="R27" s="54" t="str">
        <f t="shared" si="0"/>
        <v/>
      </c>
      <c r="S27" s="51"/>
    </row>
    <row r="28" spans="2:19" ht="37.5">
      <c r="B28" s="50" t="s">
        <v>48</v>
      </c>
      <c r="C28" s="37"/>
      <c r="D28" s="42"/>
      <c r="E28" s="42"/>
      <c r="F28" s="42"/>
      <c r="G28" s="42"/>
      <c r="H28" s="51"/>
      <c r="I28" s="51" t="str">
        <f t="shared" si="1"/>
        <v/>
      </c>
      <c r="J28" s="51"/>
      <c r="K28" s="51" t="str">
        <f t="shared" si="2"/>
        <v/>
      </c>
      <c r="L28" s="51"/>
      <c r="M28" s="51" t="str">
        <f t="shared" si="3"/>
        <v/>
      </c>
      <c r="N28" s="51"/>
      <c r="O28" s="51" t="str">
        <f t="shared" si="4"/>
        <v/>
      </c>
      <c r="P28" s="51"/>
      <c r="Q28" s="51" t="str">
        <f t="shared" si="5"/>
        <v/>
      </c>
      <c r="R28" s="54" t="str">
        <f t="shared" si="0"/>
        <v/>
      </c>
      <c r="S28" s="51"/>
    </row>
    <row r="29" spans="2:19" ht="37.5">
      <c r="B29" s="51" t="s">
        <v>49</v>
      </c>
      <c r="C29" s="37"/>
      <c r="D29" s="42"/>
      <c r="E29" s="42"/>
      <c r="F29" s="42"/>
      <c r="G29" s="42"/>
      <c r="H29" s="51"/>
      <c r="I29" s="51" t="str">
        <f t="shared" si="1"/>
        <v/>
      </c>
      <c r="J29" s="51"/>
      <c r="K29" s="51" t="str">
        <f t="shared" si="2"/>
        <v/>
      </c>
      <c r="L29" s="51"/>
      <c r="M29" s="51" t="str">
        <f t="shared" si="3"/>
        <v/>
      </c>
      <c r="N29" s="51"/>
      <c r="O29" s="51" t="str">
        <f t="shared" si="4"/>
        <v/>
      </c>
      <c r="P29" s="51"/>
      <c r="Q29" s="51" t="str">
        <f t="shared" si="5"/>
        <v/>
      </c>
      <c r="R29" s="54" t="str">
        <f t="shared" si="0"/>
        <v/>
      </c>
      <c r="S29" s="51"/>
    </row>
    <row r="30" spans="2:19" ht="37.5">
      <c r="B30" s="51" t="s">
        <v>50</v>
      </c>
      <c r="C30" s="37"/>
      <c r="D30" s="42"/>
      <c r="E30" s="42"/>
      <c r="F30" s="42"/>
      <c r="G30" s="42"/>
      <c r="H30" s="51"/>
      <c r="I30" s="51" t="str">
        <f t="shared" si="1"/>
        <v/>
      </c>
      <c r="J30" s="51"/>
      <c r="K30" s="51" t="str">
        <f t="shared" si="2"/>
        <v/>
      </c>
      <c r="L30" s="51"/>
      <c r="M30" s="51" t="str">
        <f t="shared" si="3"/>
        <v/>
      </c>
      <c r="N30" s="51"/>
      <c r="O30" s="51" t="str">
        <f t="shared" si="4"/>
        <v/>
      </c>
      <c r="P30" s="51"/>
      <c r="Q30" s="51" t="str">
        <f t="shared" si="5"/>
        <v/>
      </c>
      <c r="R30" s="54" t="str">
        <f t="shared" si="0"/>
        <v/>
      </c>
      <c r="S30" s="51"/>
    </row>
    <row r="31" spans="2:19" ht="37.5">
      <c r="B31" s="51" t="s">
        <v>51</v>
      </c>
      <c r="C31" s="37"/>
      <c r="D31" s="42"/>
      <c r="E31" s="42"/>
      <c r="F31" s="42"/>
      <c r="G31" s="42"/>
      <c r="H31" s="51"/>
      <c r="I31" s="51" t="str">
        <f t="shared" si="1"/>
        <v/>
      </c>
      <c r="J31" s="51"/>
      <c r="K31" s="51" t="str">
        <f t="shared" si="2"/>
        <v/>
      </c>
      <c r="L31" s="51"/>
      <c r="M31" s="51" t="str">
        <f t="shared" si="3"/>
        <v/>
      </c>
      <c r="N31" s="51"/>
      <c r="O31" s="51" t="str">
        <f t="shared" si="4"/>
        <v/>
      </c>
      <c r="P31" s="51"/>
      <c r="Q31" s="51" t="str">
        <f t="shared" si="5"/>
        <v/>
      </c>
      <c r="R31" s="54" t="str">
        <f t="shared" si="0"/>
        <v/>
      </c>
      <c r="S31" s="51"/>
    </row>
    <row r="32" spans="2:19" ht="37.5">
      <c r="B32" s="50" t="s">
        <v>52</v>
      </c>
      <c r="C32" s="37"/>
      <c r="D32" s="42"/>
      <c r="E32" s="42"/>
      <c r="F32" s="42"/>
      <c r="G32" s="42"/>
      <c r="H32" s="51"/>
      <c r="I32" s="51" t="str">
        <f t="shared" si="1"/>
        <v/>
      </c>
      <c r="J32" s="51"/>
      <c r="K32" s="51" t="str">
        <f t="shared" si="2"/>
        <v/>
      </c>
      <c r="L32" s="51"/>
      <c r="M32" s="51" t="str">
        <f t="shared" si="3"/>
        <v/>
      </c>
      <c r="N32" s="51"/>
      <c r="O32" s="51" t="str">
        <f t="shared" si="4"/>
        <v/>
      </c>
      <c r="P32" s="51"/>
      <c r="Q32" s="51" t="str">
        <f t="shared" si="5"/>
        <v/>
      </c>
      <c r="R32" s="54" t="str">
        <f t="shared" si="0"/>
        <v/>
      </c>
      <c r="S32" s="51"/>
    </row>
    <row r="33" spans="2:19" ht="37.5">
      <c r="B33" s="51" t="s">
        <v>73</v>
      </c>
      <c r="C33" s="51"/>
      <c r="D33" s="51"/>
      <c r="E33" s="51"/>
      <c r="F33" s="51"/>
      <c r="G33" s="51"/>
      <c r="H33" s="51"/>
      <c r="I33" s="51" t="str">
        <f t="shared" si="1"/>
        <v/>
      </c>
      <c r="J33" s="51"/>
      <c r="K33" s="51" t="str">
        <f t="shared" si="2"/>
        <v/>
      </c>
      <c r="L33" s="51"/>
      <c r="M33" s="51" t="str">
        <f t="shared" si="3"/>
        <v/>
      </c>
      <c r="N33" s="51"/>
      <c r="O33" s="51" t="str">
        <f t="shared" si="4"/>
        <v/>
      </c>
      <c r="P33" s="51"/>
      <c r="Q33" s="51" t="str">
        <f t="shared" si="5"/>
        <v/>
      </c>
      <c r="R33" s="54" t="str">
        <f t="shared" si="0"/>
        <v/>
      </c>
      <c r="S33" s="51"/>
    </row>
    <row r="34" spans="2:19" ht="37.5">
      <c r="B34" s="51" t="s">
        <v>74</v>
      </c>
      <c r="C34" s="51"/>
      <c r="D34" s="51"/>
      <c r="E34" s="51"/>
      <c r="F34" s="51"/>
      <c r="G34" s="51"/>
      <c r="H34" s="51"/>
      <c r="I34" s="51" t="str">
        <f t="shared" si="1"/>
        <v/>
      </c>
      <c r="J34" s="51"/>
      <c r="K34" s="51" t="str">
        <f t="shared" si="2"/>
        <v/>
      </c>
      <c r="L34" s="51"/>
      <c r="M34" s="51" t="str">
        <f t="shared" si="3"/>
        <v/>
      </c>
      <c r="N34" s="51"/>
      <c r="O34" s="51" t="str">
        <f t="shared" si="4"/>
        <v/>
      </c>
      <c r="P34" s="51"/>
      <c r="Q34" s="51" t="str">
        <f t="shared" si="5"/>
        <v/>
      </c>
      <c r="R34" s="54" t="str">
        <f t="shared" si="0"/>
        <v/>
      </c>
      <c r="S34" s="51"/>
    </row>
    <row r="35" spans="2:19" ht="37.5">
      <c r="B35" s="51" t="s">
        <v>75</v>
      </c>
      <c r="C35" s="51"/>
      <c r="D35" s="51"/>
      <c r="E35" s="51"/>
      <c r="F35" s="51"/>
      <c r="G35" s="51"/>
      <c r="H35" s="51"/>
      <c r="I35" s="51" t="str">
        <f t="shared" si="1"/>
        <v/>
      </c>
      <c r="J35" s="51"/>
      <c r="K35" s="51" t="str">
        <f t="shared" si="2"/>
        <v/>
      </c>
      <c r="L35" s="51"/>
      <c r="M35" s="51" t="str">
        <f t="shared" si="3"/>
        <v/>
      </c>
      <c r="N35" s="51"/>
      <c r="O35" s="51" t="str">
        <f t="shared" si="4"/>
        <v/>
      </c>
      <c r="P35" s="51"/>
      <c r="Q35" s="51" t="str">
        <f t="shared" si="5"/>
        <v/>
      </c>
      <c r="R35" s="54" t="str">
        <f t="shared" si="0"/>
        <v/>
      </c>
      <c r="S35" s="51"/>
    </row>
    <row r="36" spans="2:19" ht="37.5">
      <c r="B36" s="50" t="s">
        <v>76</v>
      </c>
      <c r="C36" s="51"/>
      <c r="D36" s="51"/>
      <c r="E36" s="51"/>
      <c r="F36" s="51"/>
      <c r="G36" s="51"/>
      <c r="H36" s="51"/>
      <c r="I36" s="51" t="str">
        <f t="shared" si="1"/>
        <v/>
      </c>
      <c r="J36" s="51"/>
      <c r="K36" s="51" t="str">
        <f t="shared" si="2"/>
        <v/>
      </c>
      <c r="L36" s="51"/>
      <c r="M36" s="51" t="str">
        <f t="shared" si="3"/>
        <v/>
      </c>
      <c r="N36" s="51"/>
      <c r="O36" s="51" t="str">
        <f t="shared" si="4"/>
        <v/>
      </c>
      <c r="P36" s="51"/>
      <c r="Q36" s="51" t="str">
        <f t="shared" si="5"/>
        <v/>
      </c>
      <c r="R36" s="54" t="str">
        <f t="shared" si="0"/>
        <v/>
      </c>
      <c r="S36" s="51"/>
    </row>
    <row r="37" spans="2:19" ht="37.5">
      <c r="B37" s="51" t="s">
        <v>77</v>
      </c>
      <c r="C37" s="51"/>
      <c r="D37" s="51"/>
      <c r="E37" s="51"/>
      <c r="F37" s="51"/>
      <c r="G37" s="51"/>
      <c r="H37" s="51"/>
      <c r="I37" s="51" t="str">
        <f t="shared" si="1"/>
        <v/>
      </c>
      <c r="J37" s="51"/>
      <c r="K37" s="51" t="str">
        <f t="shared" si="2"/>
        <v/>
      </c>
      <c r="L37" s="51"/>
      <c r="M37" s="51" t="str">
        <f t="shared" si="3"/>
        <v/>
      </c>
      <c r="N37" s="51"/>
      <c r="O37" s="51" t="str">
        <f t="shared" si="4"/>
        <v/>
      </c>
      <c r="P37" s="51"/>
      <c r="Q37" s="51" t="str">
        <f t="shared" si="5"/>
        <v/>
      </c>
      <c r="R37" s="54" t="str">
        <f t="shared" si="0"/>
        <v/>
      </c>
      <c r="S37" s="51"/>
    </row>
    <row r="38" spans="2:19" ht="37.5">
      <c r="B38" s="51" t="s">
        <v>78</v>
      </c>
      <c r="C38" s="51"/>
      <c r="D38" s="51"/>
      <c r="E38" s="51"/>
      <c r="F38" s="51"/>
      <c r="G38" s="51"/>
      <c r="H38" s="51"/>
      <c r="I38" s="51" t="str">
        <f t="shared" si="1"/>
        <v/>
      </c>
      <c r="J38" s="51"/>
      <c r="K38" s="51" t="str">
        <f t="shared" si="2"/>
        <v/>
      </c>
      <c r="L38" s="51"/>
      <c r="M38" s="51" t="str">
        <f t="shared" si="3"/>
        <v/>
      </c>
      <c r="N38" s="51"/>
      <c r="O38" s="51" t="str">
        <f t="shared" si="4"/>
        <v/>
      </c>
      <c r="P38" s="51"/>
      <c r="Q38" s="51" t="str">
        <f t="shared" si="5"/>
        <v/>
      </c>
      <c r="R38" s="54" t="str">
        <f t="shared" si="0"/>
        <v/>
      </c>
      <c r="S38" s="51"/>
    </row>
    <row r="39" spans="2:19" ht="37.5">
      <c r="B39" s="51" t="s">
        <v>79</v>
      </c>
      <c r="C39" s="51"/>
      <c r="D39" s="51"/>
      <c r="E39" s="51"/>
      <c r="F39" s="51"/>
      <c r="G39" s="51"/>
      <c r="H39" s="51"/>
      <c r="I39" s="51" t="str">
        <f t="shared" si="1"/>
        <v/>
      </c>
      <c r="J39" s="51"/>
      <c r="K39" s="51" t="str">
        <f t="shared" si="2"/>
        <v/>
      </c>
      <c r="L39" s="51"/>
      <c r="M39" s="51" t="str">
        <f t="shared" si="3"/>
        <v/>
      </c>
      <c r="N39" s="51"/>
      <c r="O39" s="51" t="str">
        <f t="shared" si="4"/>
        <v/>
      </c>
      <c r="P39" s="51"/>
      <c r="Q39" s="51" t="str">
        <f t="shared" si="5"/>
        <v/>
      </c>
      <c r="R39" s="54" t="str">
        <f t="shared" si="0"/>
        <v/>
      </c>
      <c r="S39" s="51"/>
    </row>
    <row r="40" spans="2:19" ht="37.5">
      <c r="B40" s="50" t="s">
        <v>80</v>
      </c>
      <c r="C40" s="51"/>
      <c r="D40" s="51"/>
      <c r="E40" s="51"/>
      <c r="F40" s="51"/>
      <c r="G40" s="51"/>
      <c r="H40" s="51"/>
      <c r="I40" s="51" t="str">
        <f t="shared" si="1"/>
        <v/>
      </c>
      <c r="J40" s="51"/>
      <c r="K40" s="51" t="str">
        <f t="shared" si="2"/>
        <v/>
      </c>
      <c r="L40" s="51"/>
      <c r="M40" s="51" t="str">
        <f t="shared" si="3"/>
        <v/>
      </c>
      <c r="N40" s="51"/>
      <c r="O40" s="51" t="str">
        <f t="shared" si="4"/>
        <v/>
      </c>
      <c r="P40" s="51"/>
      <c r="Q40" s="51" t="str">
        <f t="shared" si="5"/>
        <v/>
      </c>
      <c r="R40" s="54" t="str">
        <f t="shared" si="0"/>
        <v/>
      </c>
      <c r="S40" s="51"/>
    </row>
    <row r="41" spans="2:19" ht="37.5">
      <c r="B41" s="51" t="s">
        <v>81</v>
      </c>
      <c r="C41" s="51"/>
      <c r="D41" s="51"/>
      <c r="E41" s="51"/>
      <c r="F41" s="51"/>
      <c r="G41" s="51"/>
      <c r="H41" s="51"/>
      <c r="I41" s="51" t="str">
        <f t="shared" si="1"/>
        <v/>
      </c>
      <c r="J41" s="51"/>
      <c r="K41" s="51" t="str">
        <f t="shared" si="2"/>
        <v/>
      </c>
      <c r="L41" s="51"/>
      <c r="M41" s="51" t="str">
        <f t="shared" si="3"/>
        <v/>
      </c>
      <c r="N41" s="51"/>
      <c r="O41" s="51" t="str">
        <f t="shared" si="4"/>
        <v/>
      </c>
      <c r="P41" s="51"/>
      <c r="Q41" s="51" t="str">
        <f t="shared" si="5"/>
        <v/>
      </c>
      <c r="R41" s="54" t="str">
        <f t="shared" si="0"/>
        <v/>
      </c>
      <c r="S41" s="51"/>
    </row>
    <row r="42" spans="2:19" ht="37.5">
      <c r="B42" s="51" t="s">
        <v>82</v>
      </c>
      <c r="C42" s="51"/>
      <c r="D42" s="51"/>
      <c r="E42" s="51"/>
      <c r="F42" s="51"/>
      <c r="G42" s="51"/>
      <c r="H42" s="51"/>
      <c r="I42" s="51" t="str">
        <f t="shared" si="1"/>
        <v/>
      </c>
      <c r="J42" s="51"/>
      <c r="K42" s="51" t="str">
        <f t="shared" si="2"/>
        <v/>
      </c>
      <c r="L42" s="51"/>
      <c r="M42" s="51" t="str">
        <f t="shared" si="3"/>
        <v/>
      </c>
      <c r="N42" s="51"/>
      <c r="O42" s="51" t="str">
        <f t="shared" si="4"/>
        <v/>
      </c>
      <c r="P42" s="51"/>
      <c r="Q42" s="51" t="str">
        <f t="shared" si="5"/>
        <v/>
      </c>
      <c r="R42" s="54" t="str">
        <f t="shared" si="0"/>
        <v/>
      </c>
      <c r="S42" s="51"/>
    </row>
    <row r="43" spans="2:19" ht="37.5">
      <c r="B43" s="51" t="s">
        <v>83</v>
      </c>
      <c r="C43" s="51"/>
      <c r="D43" s="51"/>
      <c r="E43" s="51"/>
      <c r="F43" s="51"/>
      <c r="G43" s="51"/>
      <c r="H43" s="51"/>
      <c r="I43" s="51" t="str">
        <f t="shared" si="1"/>
        <v/>
      </c>
      <c r="J43" s="51"/>
      <c r="K43" s="51" t="str">
        <f t="shared" si="2"/>
        <v/>
      </c>
      <c r="L43" s="51"/>
      <c r="M43" s="51" t="str">
        <f t="shared" si="3"/>
        <v/>
      </c>
      <c r="N43" s="51"/>
      <c r="O43" s="51" t="str">
        <f t="shared" si="4"/>
        <v/>
      </c>
      <c r="P43" s="51"/>
      <c r="Q43" s="51" t="str">
        <f t="shared" si="5"/>
        <v/>
      </c>
      <c r="R43" s="54" t="str">
        <f t="shared" si="0"/>
        <v/>
      </c>
      <c r="S43" s="51"/>
    </row>
    <row r="44" spans="2:19" ht="37.5">
      <c r="B44" s="50" t="s">
        <v>84</v>
      </c>
      <c r="C44" s="51"/>
      <c r="D44" s="51"/>
      <c r="E44" s="51"/>
      <c r="F44" s="51"/>
      <c r="G44" s="51"/>
      <c r="H44" s="51"/>
      <c r="I44" s="51" t="str">
        <f t="shared" si="1"/>
        <v/>
      </c>
      <c r="J44" s="51"/>
      <c r="K44" s="51" t="str">
        <f t="shared" si="2"/>
        <v/>
      </c>
      <c r="L44" s="51"/>
      <c r="M44" s="51" t="str">
        <f t="shared" si="3"/>
        <v/>
      </c>
      <c r="N44" s="51"/>
      <c r="O44" s="51" t="str">
        <f t="shared" si="4"/>
        <v/>
      </c>
      <c r="P44" s="51"/>
      <c r="Q44" s="51" t="str">
        <f t="shared" si="5"/>
        <v/>
      </c>
      <c r="R44" s="54" t="str">
        <f t="shared" si="0"/>
        <v/>
      </c>
      <c r="S44" s="51"/>
    </row>
    <row r="45" spans="2:19" ht="37.5">
      <c r="B45" s="51" t="s">
        <v>85</v>
      </c>
      <c r="C45" s="51"/>
      <c r="D45" s="51"/>
      <c r="E45" s="51"/>
      <c r="F45" s="51"/>
      <c r="G45" s="51"/>
      <c r="H45" s="51"/>
      <c r="I45" s="51" t="str">
        <f t="shared" si="1"/>
        <v/>
      </c>
      <c r="J45" s="51"/>
      <c r="K45" s="51" t="str">
        <f t="shared" si="2"/>
        <v/>
      </c>
      <c r="L45" s="51"/>
      <c r="M45" s="51" t="str">
        <f t="shared" si="3"/>
        <v/>
      </c>
      <c r="N45" s="51"/>
      <c r="O45" s="51" t="str">
        <f t="shared" si="4"/>
        <v/>
      </c>
      <c r="P45" s="51"/>
      <c r="Q45" s="51" t="str">
        <f t="shared" si="5"/>
        <v/>
      </c>
      <c r="R45" s="54" t="str">
        <f t="shared" si="0"/>
        <v/>
      </c>
      <c r="S45" s="51"/>
    </row>
    <row r="46" spans="2:19" ht="37.5">
      <c r="B46" s="51" t="s">
        <v>86</v>
      </c>
      <c r="C46" s="51"/>
      <c r="D46" s="51"/>
      <c r="E46" s="51"/>
      <c r="F46" s="51"/>
      <c r="G46" s="51"/>
      <c r="H46" s="51"/>
      <c r="I46" s="51" t="str">
        <f t="shared" si="1"/>
        <v/>
      </c>
      <c r="J46" s="51"/>
      <c r="K46" s="51" t="str">
        <f t="shared" si="2"/>
        <v/>
      </c>
      <c r="L46" s="51"/>
      <c r="M46" s="51" t="str">
        <f t="shared" si="3"/>
        <v/>
      </c>
      <c r="N46" s="51"/>
      <c r="O46" s="51" t="str">
        <f t="shared" si="4"/>
        <v/>
      </c>
      <c r="P46" s="51"/>
      <c r="Q46" s="51" t="str">
        <f t="shared" si="5"/>
        <v/>
      </c>
      <c r="R46" s="54" t="str">
        <f t="shared" si="0"/>
        <v/>
      </c>
      <c r="S46" s="51"/>
    </row>
    <row r="47" spans="2:19" ht="37.5">
      <c r="B47" s="51" t="s">
        <v>87</v>
      </c>
      <c r="C47" s="51"/>
      <c r="D47" s="51"/>
      <c r="E47" s="51"/>
      <c r="F47" s="51"/>
      <c r="G47" s="51"/>
      <c r="H47" s="51"/>
      <c r="I47" s="51" t="str">
        <f t="shared" si="1"/>
        <v/>
      </c>
      <c r="J47" s="51"/>
      <c r="K47" s="51" t="str">
        <f t="shared" si="2"/>
        <v/>
      </c>
      <c r="L47" s="51"/>
      <c r="M47" s="51" t="str">
        <f t="shared" si="3"/>
        <v/>
      </c>
      <c r="N47" s="51"/>
      <c r="O47" s="51" t="str">
        <f t="shared" si="4"/>
        <v/>
      </c>
      <c r="P47" s="51"/>
      <c r="Q47" s="51" t="str">
        <f t="shared" si="5"/>
        <v/>
      </c>
      <c r="R47" s="54" t="str">
        <f t="shared" si="0"/>
        <v/>
      </c>
      <c r="S47" s="51"/>
    </row>
    <row r="48" spans="2:19" ht="37.5">
      <c r="B48" s="50" t="s">
        <v>88</v>
      </c>
      <c r="C48" s="51"/>
      <c r="D48" s="51"/>
      <c r="E48" s="51"/>
      <c r="F48" s="51"/>
      <c r="G48" s="51"/>
      <c r="H48" s="51"/>
      <c r="I48" s="51" t="str">
        <f t="shared" si="1"/>
        <v/>
      </c>
      <c r="J48" s="51"/>
      <c r="K48" s="51" t="str">
        <f t="shared" si="2"/>
        <v/>
      </c>
      <c r="L48" s="51"/>
      <c r="M48" s="51" t="str">
        <f t="shared" si="3"/>
        <v/>
      </c>
      <c r="N48" s="51"/>
      <c r="O48" s="51" t="str">
        <f t="shared" si="4"/>
        <v/>
      </c>
      <c r="P48" s="51"/>
      <c r="Q48" s="51" t="str">
        <f t="shared" si="5"/>
        <v/>
      </c>
      <c r="R48" s="54" t="str">
        <f aca="true" t="shared" si="6" ref="R48:R78">IF(Q48="","",IF(O48="","",IF(M48="","",IF(K48="","",IF(I48="","",SUM(Q48*$P$14,O48*$N$14,M48*$L$14,K48*$J$14,I48*$H$14))))))</f>
        <v/>
      </c>
      <c r="S48" s="51"/>
    </row>
    <row r="49" spans="2:19" ht="37.5">
      <c r="B49" s="51" t="s">
        <v>89</v>
      </c>
      <c r="C49" s="51"/>
      <c r="D49" s="51"/>
      <c r="E49" s="51"/>
      <c r="F49" s="51"/>
      <c r="G49" s="51"/>
      <c r="H49" s="51"/>
      <c r="I49" s="51" t="str">
        <f t="shared" si="1"/>
        <v/>
      </c>
      <c r="J49" s="51"/>
      <c r="K49" s="51" t="str">
        <f t="shared" si="2"/>
        <v/>
      </c>
      <c r="L49" s="51"/>
      <c r="M49" s="51" t="str">
        <f t="shared" si="3"/>
        <v/>
      </c>
      <c r="N49" s="51"/>
      <c r="O49" s="51" t="str">
        <f t="shared" si="4"/>
        <v/>
      </c>
      <c r="P49" s="51"/>
      <c r="Q49" s="51" t="str">
        <f t="shared" si="5"/>
        <v/>
      </c>
      <c r="R49" s="54" t="str">
        <f t="shared" si="6"/>
        <v/>
      </c>
      <c r="S49" s="51"/>
    </row>
    <row r="50" spans="2:19" ht="37.5">
      <c r="B50" s="51" t="s">
        <v>90</v>
      </c>
      <c r="C50" s="51"/>
      <c r="D50" s="51"/>
      <c r="E50" s="51"/>
      <c r="F50" s="51"/>
      <c r="G50" s="51"/>
      <c r="H50" s="51"/>
      <c r="I50" s="51" t="str">
        <f t="shared" si="1"/>
        <v/>
      </c>
      <c r="J50" s="51"/>
      <c r="K50" s="51" t="str">
        <f t="shared" si="2"/>
        <v/>
      </c>
      <c r="L50" s="51"/>
      <c r="M50" s="51" t="str">
        <f t="shared" si="3"/>
        <v/>
      </c>
      <c r="N50" s="51"/>
      <c r="O50" s="51" t="str">
        <f t="shared" si="4"/>
        <v/>
      </c>
      <c r="P50" s="51"/>
      <c r="Q50" s="51" t="str">
        <f t="shared" si="5"/>
        <v/>
      </c>
      <c r="R50" s="54" t="str">
        <f t="shared" si="6"/>
        <v/>
      </c>
      <c r="S50" s="51"/>
    </row>
    <row r="51" spans="2:19" ht="37.5">
      <c r="B51" s="51" t="s">
        <v>91</v>
      </c>
      <c r="C51" s="51"/>
      <c r="D51" s="51"/>
      <c r="E51" s="51"/>
      <c r="F51" s="51"/>
      <c r="G51" s="51"/>
      <c r="H51" s="51"/>
      <c r="I51" s="51" t="str">
        <f t="shared" si="1"/>
        <v/>
      </c>
      <c r="J51" s="51"/>
      <c r="K51" s="51" t="str">
        <f t="shared" si="2"/>
        <v/>
      </c>
      <c r="L51" s="51"/>
      <c r="M51" s="51" t="str">
        <f t="shared" si="3"/>
        <v/>
      </c>
      <c r="N51" s="51"/>
      <c r="O51" s="51" t="str">
        <f t="shared" si="4"/>
        <v/>
      </c>
      <c r="P51" s="51"/>
      <c r="Q51" s="51" t="str">
        <f t="shared" si="5"/>
        <v/>
      </c>
      <c r="R51" s="54" t="str">
        <f t="shared" si="6"/>
        <v/>
      </c>
      <c r="S51" s="51"/>
    </row>
    <row r="52" spans="2:19" ht="37.5">
      <c r="B52" s="50" t="s">
        <v>92</v>
      </c>
      <c r="C52" s="51"/>
      <c r="D52" s="51"/>
      <c r="E52" s="51"/>
      <c r="F52" s="51"/>
      <c r="G52" s="51"/>
      <c r="H52" s="51"/>
      <c r="I52" s="51" t="str">
        <f t="shared" si="1"/>
        <v/>
      </c>
      <c r="J52" s="51"/>
      <c r="K52" s="51" t="str">
        <f t="shared" si="2"/>
        <v/>
      </c>
      <c r="L52" s="51"/>
      <c r="M52" s="51" t="str">
        <f t="shared" si="3"/>
        <v/>
      </c>
      <c r="N52" s="51"/>
      <c r="O52" s="51" t="str">
        <f t="shared" si="4"/>
        <v/>
      </c>
      <c r="P52" s="51"/>
      <c r="Q52" s="51" t="str">
        <f t="shared" si="5"/>
        <v/>
      </c>
      <c r="R52" s="54" t="str">
        <f t="shared" si="6"/>
        <v/>
      </c>
      <c r="S52" s="51"/>
    </row>
    <row r="53" spans="2:19" ht="37.5">
      <c r="B53" s="51" t="s">
        <v>93</v>
      </c>
      <c r="C53" s="51"/>
      <c r="D53" s="51"/>
      <c r="E53" s="51"/>
      <c r="F53" s="51"/>
      <c r="G53" s="51"/>
      <c r="H53" s="51"/>
      <c r="I53" s="51" t="str">
        <f t="shared" si="1"/>
        <v/>
      </c>
      <c r="J53" s="51"/>
      <c r="K53" s="51" t="str">
        <f t="shared" si="2"/>
        <v/>
      </c>
      <c r="L53" s="51"/>
      <c r="M53" s="51" t="str">
        <f t="shared" si="3"/>
        <v/>
      </c>
      <c r="N53" s="51"/>
      <c r="O53" s="51" t="str">
        <f t="shared" si="4"/>
        <v/>
      </c>
      <c r="P53" s="51"/>
      <c r="Q53" s="51" t="str">
        <f t="shared" si="5"/>
        <v/>
      </c>
      <c r="R53" s="54" t="str">
        <f t="shared" si="6"/>
        <v/>
      </c>
      <c r="S53" s="51"/>
    </row>
    <row r="54" spans="2:19" ht="37.5">
      <c r="B54" s="51" t="s">
        <v>94</v>
      </c>
      <c r="C54" s="51"/>
      <c r="D54" s="51"/>
      <c r="E54" s="51"/>
      <c r="F54" s="51"/>
      <c r="G54" s="51"/>
      <c r="H54" s="51"/>
      <c r="I54" s="51" t="str">
        <f t="shared" si="1"/>
        <v/>
      </c>
      <c r="J54" s="51"/>
      <c r="K54" s="51" t="str">
        <f t="shared" si="2"/>
        <v/>
      </c>
      <c r="L54" s="51"/>
      <c r="M54" s="51" t="str">
        <f t="shared" si="3"/>
        <v/>
      </c>
      <c r="N54" s="51"/>
      <c r="O54" s="51" t="str">
        <f t="shared" si="4"/>
        <v/>
      </c>
      <c r="P54" s="51"/>
      <c r="Q54" s="51" t="str">
        <f t="shared" si="5"/>
        <v/>
      </c>
      <c r="R54" s="54" t="str">
        <f t="shared" si="6"/>
        <v/>
      </c>
      <c r="S54" s="51"/>
    </row>
    <row r="55" spans="2:19" ht="37.5">
      <c r="B55" s="51" t="s">
        <v>95</v>
      </c>
      <c r="C55" s="51"/>
      <c r="D55" s="51"/>
      <c r="E55" s="51"/>
      <c r="F55" s="51"/>
      <c r="G55" s="51"/>
      <c r="H55" s="51"/>
      <c r="I55" s="51" t="str">
        <f t="shared" si="1"/>
        <v/>
      </c>
      <c r="J55" s="51"/>
      <c r="K55" s="51" t="str">
        <f t="shared" si="2"/>
        <v/>
      </c>
      <c r="L55" s="51"/>
      <c r="M55" s="51" t="str">
        <f t="shared" si="3"/>
        <v/>
      </c>
      <c r="N55" s="51"/>
      <c r="O55" s="51" t="str">
        <f t="shared" si="4"/>
        <v/>
      </c>
      <c r="P55" s="51"/>
      <c r="Q55" s="51" t="str">
        <f t="shared" si="5"/>
        <v/>
      </c>
      <c r="R55" s="54" t="str">
        <f t="shared" si="6"/>
        <v/>
      </c>
      <c r="S55" s="51"/>
    </row>
    <row r="56" spans="2:19" ht="37.5">
      <c r="B56" s="50" t="s">
        <v>96</v>
      </c>
      <c r="C56" s="51"/>
      <c r="D56" s="51"/>
      <c r="E56" s="51"/>
      <c r="F56" s="51"/>
      <c r="G56" s="51"/>
      <c r="H56" s="51"/>
      <c r="I56" s="51" t="str">
        <f t="shared" si="1"/>
        <v/>
      </c>
      <c r="J56" s="51"/>
      <c r="K56" s="51" t="str">
        <f t="shared" si="2"/>
        <v/>
      </c>
      <c r="L56" s="51"/>
      <c r="M56" s="51" t="str">
        <f t="shared" si="3"/>
        <v/>
      </c>
      <c r="N56" s="51"/>
      <c r="O56" s="51" t="str">
        <f t="shared" si="4"/>
        <v/>
      </c>
      <c r="P56" s="51"/>
      <c r="Q56" s="51" t="str">
        <f t="shared" si="5"/>
        <v/>
      </c>
      <c r="R56" s="54" t="str">
        <f t="shared" si="6"/>
        <v/>
      </c>
      <c r="S56" s="51"/>
    </row>
    <row r="57" spans="2:19" ht="37.5">
      <c r="B57" s="51" t="s">
        <v>97</v>
      </c>
      <c r="C57" s="51"/>
      <c r="D57" s="51"/>
      <c r="E57" s="51"/>
      <c r="F57" s="51"/>
      <c r="G57" s="51"/>
      <c r="H57" s="51"/>
      <c r="I57" s="51" t="str">
        <f t="shared" si="1"/>
        <v/>
      </c>
      <c r="J57" s="51"/>
      <c r="K57" s="51" t="str">
        <f t="shared" si="2"/>
        <v/>
      </c>
      <c r="L57" s="51"/>
      <c r="M57" s="51" t="str">
        <f t="shared" si="3"/>
        <v/>
      </c>
      <c r="N57" s="51"/>
      <c r="O57" s="51" t="str">
        <f t="shared" si="4"/>
        <v/>
      </c>
      <c r="P57" s="51"/>
      <c r="Q57" s="51" t="str">
        <f t="shared" si="5"/>
        <v/>
      </c>
      <c r="R57" s="54" t="str">
        <f t="shared" si="6"/>
        <v/>
      </c>
      <c r="S57" s="51"/>
    </row>
    <row r="58" spans="2:19" ht="37.5">
      <c r="B58" s="51" t="s">
        <v>98</v>
      </c>
      <c r="C58" s="51"/>
      <c r="D58" s="51"/>
      <c r="E58" s="51"/>
      <c r="F58" s="51"/>
      <c r="G58" s="51"/>
      <c r="H58" s="51"/>
      <c r="I58" s="51" t="str">
        <f t="shared" si="1"/>
        <v/>
      </c>
      <c r="J58" s="51"/>
      <c r="K58" s="51" t="str">
        <f t="shared" si="2"/>
        <v/>
      </c>
      <c r="L58" s="51"/>
      <c r="M58" s="51" t="str">
        <f t="shared" si="3"/>
        <v/>
      </c>
      <c r="N58" s="51"/>
      <c r="O58" s="51" t="str">
        <f t="shared" si="4"/>
        <v/>
      </c>
      <c r="P58" s="51"/>
      <c r="Q58" s="51" t="str">
        <f t="shared" si="5"/>
        <v/>
      </c>
      <c r="R58" s="54" t="str">
        <f t="shared" si="6"/>
        <v/>
      </c>
      <c r="S58" s="51"/>
    </row>
    <row r="59" spans="2:19" ht="37.5">
      <c r="B59" s="51" t="s">
        <v>99</v>
      </c>
      <c r="C59" s="51"/>
      <c r="D59" s="51"/>
      <c r="E59" s="51"/>
      <c r="F59" s="51"/>
      <c r="G59" s="51"/>
      <c r="H59" s="51"/>
      <c r="I59" s="51" t="str">
        <f t="shared" si="1"/>
        <v/>
      </c>
      <c r="J59" s="51"/>
      <c r="K59" s="51" t="str">
        <f t="shared" si="2"/>
        <v/>
      </c>
      <c r="L59" s="51"/>
      <c r="M59" s="51" t="str">
        <f t="shared" si="3"/>
        <v/>
      </c>
      <c r="N59" s="51"/>
      <c r="O59" s="51" t="str">
        <f t="shared" si="4"/>
        <v/>
      </c>
      <c r="P59" s="51"/>
      <c r="Q59" s="51" t="str">
        <f t="shared" si="5"/>
        <v/>
      </c>
      <c r="R59" s="54" t="str">
        <f t="shared" si="6"/>
        <v/>
      </c>
      <c r="S59" s="51"/>
    </row>
    <row r="60" spans="2:19" ht="37.5">
      <c r="B60" s="50" t="s">
        <v>100</v>
      </c>
      <c r="C60" s="51"/>
      <c r="D60" s="51"/>
      <c r="E60" s="51"/>
      <c r="F60" s="51"/>
      <c r="G60" s="51"/>
      <c r="H60" s="51"/>
      <c r="I60" s="51" t="str">
        <f t="shared" si="1"/>
        <v/>
      </c>
      <c r="J60" s="51"/>
      <c r="K60" s="51" t="str">
        <f t="shared" si="2"/>
        <v/>
      </c>
      <c r="L60" s="51"/>
      <c r="M60" s="51" t="str">
        <f t="shared" si="3"/>
        <v/>
      </c>
      <c r="N60" s="51"/>
      <c r="O60" s="51" t="str">
        <f t="shared" si="4"/>
        <v/>
      </c>
      <c r="P60" s="51"/>
      <c r="Q60" s="51" t="str">
        <f t="shared" si="5"/>
        <v/>
      </c>
      <c r="R60" s="54" t="str">
        <f t="shared" si="6"/>
        <v/>
      </c>
      <c r="S60" s="51"/>
    </row>
    <row r="61" spans="2:19" ht="37.5">
      <c r="B61" s="51" t="s">
        <v>101</v>
      </c>
      <c r="C61" s="51"/>
      <c r="D61" s="51"/>
      <c r="E61" s="51"/>
      <c r="F61" s="51"/>
      <c r="G61" s="51"/>
      <c r="H61" s="51"/>
      <c r="I61" s="51" t="str">
        <f t="shared" si="1"/>
        <v/>
      </c>
      <c r="J61" s="51"/>
      <c r="K61" s="51" t="str">
        <f t="shared" si="2"/>
        <v/>
      </c>
      <c r="L61" s="51"/>
      <c r="M61" s="51" t="str">
        <f t="shared" si="3"/>
        <v/>
      </c>
      <c r="N61" s="51"/>
      <c r="O61" s="51" t="str">
        <f t="shared" si="4"/>
        <v/>
      </c>
      <c r="P61" s="51"/>
      <c r="Q61" s="51" t="str">
        <f t="shared" si="5"/>
        <v/>
      </c>
      <c r="R61" s="54" t="str">
        <f t="shared" si="6"/>
        <v/>
      </c>
      <c r="S61" s="51"/>
    </row>
    <row r="62" spans="2:19" ht="37.5">
      <c r="B62" s="51" t="s">
        <v>102</v>
      </c>
      <c r="C62" s="51"/>
      <c r="D62" s="51"/>
      <c r="E62" s="51"/>
      <c r="F62" s="51"/>
      <c r="G62" s="51"/>
      <c r="H62" s="51"/>
      <c r="I62" s="51" t="str">
        <f t="shared" si="1"/>
        <v/>
      </c>
      <c r="J62" s="51"/>
      <c r="K62" s="51" t="str">
        <f t="shared" si="2"/>
        <v/>
      </c>
      <c r="L62" s="51"/>
      <c r="M62" s="51" t="str">
        <f t="shared" si="3"/>
        <v/>
      </c>
      <c r="N62" s="51"/>
      <c r="O62" s="51" t="str">
        <f t="shared" si="4"/>
        <v/>
      </c>
      <c r="P62" s="51"/>
      <c r="Q62" s="51" t="str">
        <f t="shared" si="5"/>
        <v/>
      </c>
      <c r="R62" s="54" t="str">
        <f t="shared" si="6"/>
        <v/>
      </c>
      <c r="S62" s="51"/>
    </row>
    <row r="63" spans="2:19" ht="37.5">
      <c r="B63" s="51" t="s">
        <v>103</v>
      </c>
      <c r="C63" s="51"/>
      <c r="D63" s="51"/>
      <c r="E63" s="51"/>
      <c r="F63" s="51"/>
      <c r="G63" s="51"/>
      <c r="H63" s="51"/>
      <c r="I63" s="51" t="str">
        <f t="shared" si="1"/>
        <v/>
      </c>
      <c r="J63" s="51"/>
      <c r="K63" s="51" t="str">
        <f t="shared" si="2"/>
        <v/>
      </c>
      <c r="L63" s="51"/>
      <c r="M63" s="51" t="str">
        <f t="shared" si="3"/>
        <v/>
      </c>
      <c r="N63" s="51"/>
      <c r="O63" s="51" t="str">
        <f t="shared" si="4"/>
        <v/>
      </c>
      <c r="P63" s="51"/>
      <c r="Q63" s="51" t="str">
        <f t="shared" si="5"/>
        <v/>
      </c>
      <c r="R63" s="54" t="str">
        <f t="shared" si="6"/>
        <v/>
      </c>
      <c r="S63" s="51"/>
    </row>
    <row r="64" spans="2:19" ht="37.5">
      <c r="B64" s="50" t="s">
        <v>104</v>
      </c>
      <c r="C64" s="51"/>
      <c r="D64" s="51"/>
      <c r="E64" s="51"/>
      <c r="F64" s="51"/>
      <c r="G64" s="51"/>
      <c r="H64" s="51"/>
      <c r="I64" s="51" t="str">
        <f t="shared" si="1"/>
        <v/>
      </c>
      <c r="J64" s="51"/>
      <c r="K64" s="51" t="str">
        <f t="shared" si="2"/>
        <v/>
      </c>
      <c r="L64" s="51"/>
      <c r="M64" s="51" t="str">
        <f t="shared" si="3"/>
        <v/>
      </c>
      <c r="N64" s="51"/>
      <c r="O64" s="51" t="str">
        <f t="shared" si="4"/>
        <v/>
      </c>
      <c r="P64" s="51"/>
      <c r="Q64" s="51" t="str">
        <f t="shared" si="5"/>
        <v/>
      </c>
      <c r="R64" s="54" t="str">
        <f t="shared" si="6"/>
        <v/>
      </c>
      <c r="S64" s="51"/>
    </row>
    <row r="65" spans="2:19" ht="37.5">
      <c r="B65" s="51" t="s">
        <v>105</v>
      </c>
      <c r="C65" s="51"/>
      <c r="D65" s="51"/>
      <c r="E65" s="51"/>
      <c r="F65" s="51"/>
      <c r="G65" s="51"/>
      <c r="H65" s="51"/>
      <c r="I65" s="51" t="str">
        <f t="shared" si="1"/>
        <v/>
      </c>
      <c r="J65" s="51"/>
      <c r="K65" s="51" t="str">
        <f t="shared" si="2"/>
        <v/>
      </c>
      <c r="L65" s="51"/>
      <c r="M65" s="51" t="str">
        <f t="shared" si="3"/>
        <v/>
      </c>
      <c r="N65" s="51"/>
      <c r="O65" s="51" t="str">
        <f t="shared" si="4"/>
        <v/>
      </c>
      <c r="P65" s="51"/>
      <c r="Q65" s="51" t="str">
        <f t="shared" si="5"/>
        <v/>
      </c>
      <c r="R65" s="54" t="str">
        <f t="shared" si="6"/>
        <v/>
      </c>
      <c r="S65" s="51"/>
    </row>
    <row r="66" spans="2:19" ht="37.5">
      <c r="B66" s="51" t="s">
        <v>106</v>
      </c>
      <c r="C66" s="51"/>
      <c r="D66" s="51"/>
      <c r="E66" s="51"/>
      <c r="F66" s="51"/>
      <c r="G66" s="51"/>
      <c r="H66" s="51"/>
      <c r="I66" s="51" t="str">
        <f t="shared" si="1"/>
        <v/>
      </c>
      <c r="J66" s="51"/>
      <c r="K66" s="51" t="str">
        <f t="shared" si="2"/>
        <v/>
      </c>
      <c r="L66" s="51"/>
      <c r="M66" s="51" t="str">
        <f t="shared" si="3"/>
        <v/>
      </c>
      <c r="N66" s="51"/>
      <c r="O66" s="51" t="str">
        <f t="shared" si="4"/>
        <v/>
      </c>
      <c r="P66" s="51"/>
      <c r="Q66" s="51" t="str">
        <f t="shared" si="5"/>
        <v/>
      </c>
      <c r="R66" s="54" t="str">
        <f t="shared" si="6"/>
        <v/>
      </c>
      <c r="S66" s="51"/>
    </row>
    <row r="67" spans="2:19" ht="37.5">
      <c r="B67" s="51" t="s">
        <v>107</v>
      </c>
      <c r="C67" s="51"/>
      <c r="D67" s="51"/>
      <c r="E67" s="51"/>
      <c r="F67" s="51"/>
      <c r="G67" s="51"/>
      <c r="H67" s="51"/>
      <c r="I67" s="51" t="str">
        <f t="shared" si="1"/>
        <v/>
      </c>
      <c r="J67" s="51"/>
      <c r="K67" s="51" t="str">
        <f t="shared" si="2"/>
        <v/>
      </c>
      <c r="L67" s="51"/>
      <c r="M67" s="51" t="str">
        <f t="shared" si="3"/>
        <v/>
      </c>
      <c r="N67" s="51"/>
      <c r="O67" s="51" t="str">
        <f t="shared" si="4"/>
        <v/>
      </c>
      <c r="P67" s="51"/>
      <c r="Q67" s="51" t="str">
        <f t="shared" si="5"/>
        <v/>
      </c>
      <c r="R67" s="54" t="str">
        <f t="shared" si="6"/>
        <v/>
      </c>
      <c r="S67" s="51"/>
    </row>
    <row r="68" spans="2:19" ht="37.5">
      <c r="B68" s="50" t="s">
        <v>108</v>
      </c>
      <c r="C68" s="51"/>
      <c r="D68" s="51"/>
      <c r="E68" s="51"/>
      <c r="F68" s="51"/>
      <c r="G68" s="51"/>
      <c r="H68" s="51"/>
      <c r="I68" s="51" t="str">
        <f t="shared" si="1"/>
        <v/>
      </c>
      <c r="J68" s="51"/>
      <c r="K68" s="51" t="str">
        <f t="shared" si="2"/>
        <v/>
      </c>
      <c r="L68" s="51"/>
      <c r="M68" s="51" t="str">
        <f t="shared" si="3"/>
        <v/>
      </c>
      <c r="N68" s="51"/>
      <c r="O68" s="51" t="str">
        <f t="shared" si="4"/>
        <v/>
      </c>
      <c r="P68" s="51"/>
      <c r="Q68" s="51" t="str">
        <f t="shared" si="5"/>
        <v/>
      </c>
      <c r="R68" s="54" t="str">
        <f t="shared" si="6"/>
        <v/>
      </c>
      <c r="S68" s="51"/>
    </row>
    <row r="69" spans="2:19" ht="37.5">
      <c r="B69" s="51" t="s">
        <v>109</v>
      </c>
      <c r="C69" s="51"/>
      <c r="D69" s="51"/>
      <c r="E69" s="51"/>
      <c r="F69" s="51"/>
      <c r="G69" s="51"/>
      <c r="H69" s="51"/>
      <c r="I69" s="51" t="str">
        <f t="shared" si="1"/>
        <v/>
      </c>
      <c r="J69" s="51"/>
      <c r="K69" s="51" t="str">
        <f t="shared" si="2"/>
        <v/>
      </c>
      <c r="L69" s="51"/>
      <c r="M69" s="51" t="str">
        <f t="shared" si="3"/>
        <v/>
      </c>
      <c r="N69" s="51"/>
      <c r="O69" s="51" t="str">
        <f t="shared" si="4"/>
        <v/>
      </c>
      <c r="P69" s="51"/>
      <c r="Q69" s="51" t="str">
        <f t="shared" si="5"/>
        <v/>
      </c>
      <c r="R69" s="54" t="str">
        <f t="shared" si="6"/>
        <v/>
      </c>
      <c r="S69" s="51"/>
    </row>
    <row r="70" spans="2:19" ht="37.5">
      <c r="B70" s="51" t="s">
        <v>110</v>
      </c>
      <c r="C70" s="51"/>
      <c r="D70" s="51"/>
      <c r="E70" s="51"/>
      <c r="F70" s="51"/>
      <c r="G70" s="51"/>
      <c r="H70" s="51"/>
      <c r="I70" s="51" t="str">
        <f t="shared" si="1"/>
        <v/>
      </c>
      <c r="J70" s="51"/>
      <c r="K70" s="51" t="str">
        <f t="shared" si="2"/>
        <v/>
      </c>
      <c r="L70" s="51"/>
      <c r="M70" s="51" t="str">
        <f t="shared" si="3"/>
        <v/>
      </c>
      <c r="N70" s="51"/>
      <c r="O70" s="51" t="str">
        <f t="shared" si="4"/>
        <v/>
      </c>
      <c r="P70" s="51"/>
      <c r="Q70" s="51" t="str">
        <f t="shared" si="5"/>
        <v/>
      </c>
      <c r="R70" s="54" t="str">
        <f t="shared" si="6"/>
        <v/>
      </c>
      <c r="S70" s="51"/>
    </row>
    <row r="71" spans="2:19" ht="37.5">
      <c r="B71" s="51" t="s">
        <v>111</v>
      </c>
      <c r="C71" s="51"/>
      <c r="D71" s="51"/>
      <c r="E71" s="51"/>
      <c r="F71" s="51"/>
      <c r="G71" s="51"/>
      <c r="H71" s="51"/>
      <c r="I71" s="51" t="str">
        <f t="shared" si="1"/>
        <v/>
      </c>
      <c r="J71" s="51"/>
      <c r="K71" s="51" t="str">
        <f t="shared" si="2"/>
        <v/>
      </c>
      <c r="L71" s="51"/>
      <c r="M71" s="51" t="str">
        <f t="shared" si="3"/>
        <v/>
      </c>
      <c r="N71" s="51"/>
      <c r="O71" s="51" t="str">
        <f t="shared" si="4"/>
        <v/>
      </c>
      <c r="P71" s="51"/>
      <c r="Q71" s="51" t="str">
        <f t="shared" si="5"/>
        <v/>
      </c>
      <c r="R71" s="54" t="str">
        <f t="shared" si="6"/>
        <v/>
      </c>
      <c r="S71" s="51"/>
    </row>
    <row r="72" spans="2:19" ht="37.5">
      <c r="B72" s="50" t="s">
        <v>112</v>
      </c>
      <c r="C72" s="51"/>
      <c r="D72" s="51"/>
      <c r="E72" s="51"/>
      <c r="F72" s="51"/>
      <c r="G72" s="51"/>
      <c r="H72" s="51"/>
      <c r="I72" s="51" t="str">
        <f t="shared" si="1"/>
        <v/>
      </c>
      <c r="J72" s="51"/>
      <c r="K72" s="51" t="str">
        <f t="shared" si="2"/>
        <v/>
      </c>
      <c r="L72" s="51"/>
      <c r="M72" s="51" t="str">
        <f t="shared" si="3"/>
        <v/>
      </c>
      <c r="N72" s="51"/>
      <c r="O72" s="51" t="str">
        <f t="shared" si="4"/>
        <v/>
      </c>
      <c r="P72" s="51"/>
      <c r="Q72" s="51" t="str">
        <f t="shared" si="5"/>
        <v/>
      </c>
      <c r="R72" s="54" t="str">
        <f t="shared" si="6"/>
        <v/>
      </c>
      <c r="S72" s="51"/>
    </row>
    <row r="73" spans="2:19" ht="37.5">
      <c r="B73" s="51" t="s">
        <v>113</v>
      </c>
      <c r="C73" s="51"/>
      <c r="D73" s="51"/>
      <c r="E73" s="51"/>
      <c r="F73" s="51"/>
      <c r="G73" s="51"/>
      <c r="H73" s="51"/>
      <c r="I73" s="51" t="str">
        <f t="shared" si="1"/>
        <v/>
      </c>
      <c r="J73" s="51"/>
      <c r="K73" s="51" t="str">
        <f t="shared" si="2"/>
        <v/>
      </c>
      <c r="L73" s="51"/>
      <c r="M73" s="51" t="str">
        <f t="shared" si="3"/>
        <v/>
      </c>
      <c r="N73" s="51"/>
      <c r="O73" s="51" t="str">
        <f t="shared" si="4"/>
        <v/>
      </c>
      <c r="P73" s="51"/>
      <c r="Q73" s="51" t="str">
        <f t="shared" si="5"/>
        <v/>
      </c>
      <c r="R73" s="54" t="str">
        <f t="shared" si="6"/>
        <v/>
      </c>
      <c r="S73" s="51"/>
    </row>
    <row r="74" spans="2:19" ht="37.5">
      <c r="B74" s="51" t="s">
        <v>114</v>
      </c>
      <c r="C74" s="51"/>
      <c r="D74" s="51"/>
      <c r="E74" s="51"/>
      <c r="F74" s="51"/>
      <c r="G74" s="51"/>
      <c r="H74" s="51"/>
      <c r="I74" s="51" t="str">
        <f t="shared" si="1"/>
        <v/>
      </c>
      <c r="J74" s="51"/>
      <c r="K74" s="51" t="str">
        <f t="shared" si="2"/>
        <v/>
      </c>
      <c r="L74" s="51"/>
      <c r="M74" s="51" t="str">
        <f t="shared" si="3"/>
        <v/>
      </c>
      <c r="N74" s="51"/>
      <c r="O74" s="51" t="str">
        <f t="shared" si="4"/>
        <v/>
      </c>
      <c r="P74" s="51"/>
      <c r="Q74" s="51" t="str">
        <f t="shared" si="5"/>
        <v/>
      </c>
      <c r="R74" s="54" t="str">
        <f t="shared" si="6"/>
        <v/>
      </c>
      <c r="S74" s="51"/>
    </row>
    <row r="75" spans="2:19" ht="37.5">
      <c r="B75" s="51" t="s">
        <v>115</v>
      </c>
      <c r="C75" s="51"/>
      <c r="D75" s="51"/>
      <c r="E75" s="51"/>
      <c r="F75" s="51"/>
      <c r="G75" s="51"/>
      <c r="H75" s="51"/>
      <c r="I75" s="51" t="str">
        <f t="shared" si="1"/>
        <v/>
      </c>
      <c r="J75" s="51"/>
      <c r="K75" s="51" t="str">
        <f t="shared" si="2"/>
        <v/>
      </c>
      <c r="L75" s="51"/>
      <c r="M75" s="51" t="str">
        <f t="shared" si="3"/>
        <v/>
      </c>
      <c r="N75" s="51"/>
      <c r="O75" s="51" t="str">
        <f t="shared" si="4"/>
        <v/>
      </c>
      <c r="P75" s="51"/>
      <c r="Q75" s="51" t="str">
        <f t="shared" si="5"/>
        <v/>
      </c>
      <c r="R75" s="54" t="str">
        <f t="shared" si="6"/>
        <v/>
      </c>
      <c r="S75" s="51"/>
    </row>
    <row r="76" spans="2:19" ht="37.5">
      <c r="B76" s="50" t="s">
        <v>116</v>
      </c>
      <c r="C76" s="51"/>
      <c r="D76" s="51"/>
      <c r="E76" s="51"/>
      <c r="F76" s="51"/>
      <c r="G76" s="51"/>
      <c r="H76" s="51"/>
      <c r="I76" s="51" t="str">
        <f t="shared" si="1"/>
        <v/>
      </c>
      <c r="J76" s="51"/>
      <c r="K76" s="51" t="str">
        <f t="shared" si="2"/>
        <v/>
      </c>
      <c r="L76" s="51"/>
      <c r="M76" s="51" t="str">
        <f t="shared" si="3"/>
        <v/>
      </c>
      <c r="N76" s="51"/>
      <c r="O76" s="51" t="str">
        <f t="shared" si="4"/>
        <v/>
      </c>
      <c r="P76" s="51"/>
      <c r="Q76" s="51" t="str">
        <f t="shared" si="5"/>
        <v/>
      </c>
      <c r="R76" s="54" t="str">
        <f t="shared" si="6"/>
        <v/>
      </c>
      <c r="S76" s="51"/>
    </row>
    <row r="77" spans="2:19" ht="37.5">
      <c r="B77" s="51" t="s">
        <v>117</v>
      </c>
      <c r="C77" s="51"/>
      <c r="D77" s="51"/>
      <c r="E77" s="51"/>
      <c r="F77" s="51"/>
      <c r="G77" s="51"/>
      <c r="H77" s="51"/>
      <c r="I77" s="51" t="str">
        <f t="shared" si="1"/>
        <v/>
      </c>
      <c r="J77" s="51"/>
      <c r="K77" s="51" t="str">
        <f t="shared" si="2"/>
        <v/>
      </c>
      <c r="L77" s="51"/>
      <c r="M77" s="51" t="str">
        <f t="shared" si="3"/>
        <v/>
      </c>
      <c r="N77" s="51"/>
      <c r="O77" s="51" t="str">
        <f t="shared" si="4"/>
        <v/>
      </c>
      <c r="P77" s="51"/>
      <c r="Q77" s="51" t="str">
        <f t="shared" si="5"/>
        <v/>
      </c>
      <c r="R77" s="54" t="str">
        <f t="shared" si="6"/>
        <v/>
      </c>
      <c r="S77" s="51"/>
    </row>
    <row r="78" spans="2:19" ht="37.5">
      <c r="B78" s="51" t="s">
        <v>118</v>
      </c>
      <c r="C78" s="51"/>
      <c r="D78" s="51"/>
      <c r="E78" s="51"/>
      <c r="F78" s="51"/>
      <c r="G78" s="51"/>
      <c r="H78" s="51"/>
      <c r="I78" s="51" t="str">
        <f t="shared" si="1"/>
        <v/>
      </c>
      <c r="J78" s="51"/>
      <c r="K78" s="51" t="str">
        <f t="shared" si="2"/>
        <v/>
      </c>
      <c r="L78" s="51"/>
      <c r="M78" s="51" t="str">
        <f t="shared" si="3"/>
        <v/>
      </c>
      <c r="N78" s="51"/>
      <c r="O78" s="51" t="str">
        <f t="shared" si="4"/>
        <v/>
      </c>
      <c r="P78" s="51"/>
      <c r="Q78" s="51" t="str">
        <f t="shared" si="5"/>
        <v/>
      </c>
      <c r="R78" s="54" t="str">
        <f t="shared" si="6"/>
        <v/>
      </c>
      <c r="S78" s="51"/>
    </row>
    <row r="79" spans="2:19" ht="37.5">
      <c r="B79" s="51" t="s">
        <v>119</v>
      </c>
      <c r="C79" s="51"/>
      <c r="D79" s="51"/>
      <c r="E79" s="51"/>
      <c r="F79" s="51"/>
      <c r="G79" s="51"/>
      <c r="H79" s="51"/>
      <c r="I79" s="51" t="str">
        <f aca="true" t="shared" si="7" ref="I79:I142">IF(H79="Low",5,IF(H79="Medium",3,IF(H79="high",1,"")))</f>
        <v/>
      </c>
      <c r="J79" s="51"/>
      <c r="K79" s="51" t="str">
        <f aca="true" t="shared" si="8" ref="K79:K142">IF(J79="Unsupportive",1,IF(J79="Neutral",3,IF(J79="Supportive",5,"")))</f>
        <v/>
      </c>
      <c r="L79" s="51"/>
      <c r="M79" s="51" t="str">
        <f aca="true" t="shared" si="9" ref="M79:M142">IF(L79="Controversial",1,IF(L79="Indifferent",3,IF(L79="Popular",5,"")))</f>
        <v/>
      </c>
      <c r="N79" s="51"/>
      <c r="O79" s="51" t="str">
        <f aca="true" t="shared" si="10" ref="O79:O142">IF(N79="Leader",5,IF(N79="Collaborator",3,IF(N79="Influencer",1,"")))</f>
        <v/>
      </c>
      <c r="P79" s="51"/>
      <c r="Q79" s="51" t="str">
        <f aca="true" t="shared" si="11" ref="Q79:Q142">IF(P79="Potential negative effects",1,IF(P79="Neutral",3,IF(P79="Potential positive effects",5,"")))</f>
        <v/>
      </c>
      <c r="R79" s="54" t="str">
        <f aca="true" t="shared" si="12" ref="R79:R142">IF(Q79="","",IF(O79="","",IF(M79="","",IF(K79="","",IF(I79="","",SUM(Q79*$P$14,O79*$N$14,M79*$L$14,K79*$J$14,I79*$H$14))))))</f>
        <v/>
      </c>
      <c r="S79" s="51"/>
    </row>
    <row r="80" spans="2:19" ht="37.5">
      <c r="B80" s="50" t="s">
        <v>120</v>
      </c>
      <c r="C80" s="51"/>
      <c r="D80" s="51"/>
      <c r="E80" s="51"/>
      <c r="F80" s="51"/>
      <c r="G80" s="51"/>
      <c r="H80" s="51"/>
      <c r="I80" s="51" t="str">
        <f t="shared" si="7"/>
        <v/>
      </c>
      <c r="J80" s="51"/>
      <c r="K80" s="51" t="str">
        <f t="shared" si="8"/>
        <v/>
      </c>
      <c r="L80" s="51"/>
      <c r="M80" s="51" t="str">
        <f t="shared" si="9"/>
        <v/>
      </c>
      <c r="N80" s="51"/>
      <c r="O80" s="51" t="str">
        <f t="shared" si="10"/>
        <v/>
      </c>
      <c r="P80" s="51"/>
      <c r="Q80" s="51" t="str">
        <f t="shared" si="11"/>
        <v/>
      </c>
      <c r="R80" s="54" t="str">
        <f t="shared" si="12"/>
        <v/>
      </c>
      <c r="S80" s="51"/>
    </row>
    <row r="81" spans="2:19" ht="37.5">
      <c r="B81" s="51" t="s">
        <v>121</v>
      </c>
      <c r="C81" s="51"/>
      <c r="D81" s="51"/>
      <c r="E81" s="51"/>
      <c r="F81" s="51"/>
      <c r="G81" s="51"/>
      <c r="H81" s="51"/>
      <c r="I81" s="51" t="str">
        <f t="shared" si="7"/>
        <v/>
      </c>
      <c r="J81" s="51"/>
      <c r="K81" s="51" t="str">
        <f t="shared" si="8"/>
        <v/>
      </c>
      <c r="L81" s="51"/>
      <c r="M81" s="51" t="str">
        <f t="shared" si="9"/>
        <v/>
      </c>
      <c r="N81" s="51"/>
      <c r="O81" s="51" t="str">
        <f t="shared" si="10"/>
        <v/>
      </c>
      <c r="P81" s="51"/>
      <c r="Q81" s="51" t="str">
        <f t="shared" si="11"/>
        <v/>
      </c>
      <c r="R81" s="54" t="str">
        <f t="shared" si="12"/>
        <v/>
      </c>
      <c r="S81" s="51"/>
    </row>
    <row r="82" spans="2:19" ht="37.5">
      <c r="B82" s="51" t="s">
        <v>122</v>
      </c>
      <c r="C82" s="51"/>
      <c r="D82" s="51"/>
      <c r="E82" s="51"/>
      <c r="F82" s="51"/>
      <c r="G82" s="51"/>
      <c r="H82" s="51"/>
      <c r="I82" s="51" t="str">
        <f t="shared" si="7"/>
        <v/>
      </c>
      <c r="J82" s="51"/>
      <c r="K82" s="51" t="str">
        <f t="shared" si="8"/>
        <v/>
      </c>
      <c r="L82" s="51"/>
      <c r="M82" s="51" t="str">
        <f t="shared" si="9"/>
        <v/>
      </c>
      <c r="N82" s="51"/>
      <c r="O82" s="51" t="str">
        <f t="shared" si="10"/>
        <v/>
      </c>
      <c r="P82" s="51"/>
      <c r="Q82" s="51" t="str">
        <f t="shared" si="11"/>
        <v/>
      </c>
      <c r="R82" s="54" t="str">
        <f t="shared" si="12"/>
        <v/>
      </c>
      <c r="S82" s="51"/>
    </row>
    <row r="83" spans="2:19" ht="37.5">
      <c r="B83" s="51" t="s">
        <v>123</v>
      </c>
      <c r="C83" s="51"/>
      <c r="D83" s="51"/>
      <c r="E83" s="51"/>
      <c r="F83" s="51"/>
      <c r="G83" s="51"/>
      <c r="H83" s="51"/>
      <c r="I83" s="51" t="str">
        <f t="shared" si="7"/>
        <v/>
      </c>
      <c r="J83" s="51"/>
      <c r="K83" s="51" t="str">
        <f t="shared" si="8"/>
        <v/>
      </c>
      <c r="L83" s="51"/>
      <c r="M83" s="51" t="str">
        <f t="shared" si="9"/>
        <v/>
      </c>
      <c r="N83" s="51"/>
      <c r="O83" s="51" t="str">
        <f t="shared" si="10"/>
        <v/>
      </c>
      <c r="P83" s="51"/>
      <c r="Q83" s="51" t="str">
        <f t="shared" si="11"/>
        <v/>
      </c>
      <c r="R83" s="54" t="str">
        <f t="shared" si="12"/>
        <v/>
      </c>
      <c r="S83" s="51"/>
    </row>
    <row r="84" spans="2:19" ht="37.5">
      <c r="B84" s="50" t="s">
        <v>124</v>
      </c>
      <c r="C84" s="51"/>
      <c r="D84" s="51"/>
      <c r="E84" s="51"/>
      <c r="F84" s="51"/>
      <c r="G84" s="51"/>
      <c r="H84" s="51"/>
      <c r="I84" s="51" t="str">
        <f t="shared" si="7"/>
        <v/>
      </c>
      <c r="J84" s="51"/>
      <c r="K84" s="51" t="str">
        <f t="shared" si="8"/>
        <v/>
      </c>
      <c r="L84" s="51"/>
      <c r="M84" s="51" t="str">
        <f t="shared" si="9"/>
        <v/>
      </c>
      <c r="N84" s="51"/>
      <c r="O84" s="51" t="str">
        <f t="shared" si="10"/>
        <v/>
      </c>
      <c r="P84" s="51"/>
      <c r="Q84" s="51" t="str">
        <f t="shared" si="11"/>
        <v/>
      </c>
      <c r="R84" s="54" t="str">
        <f t="shared" si="12"/>
        <v/>
      </c>
      <c r="S84" s="51"/>
    </row>
    <row r="85" spans="2:19" ht="37.5">
      <c r="B85" s="51" t="s">
        <v>125</v>
      </c>
      <c r="C85" s="51"/>
      <c r="D85" s="51"/>
      <c r="E85" s="51"/>
      <c r="F85" s="51"/>
      <c r="G85" s="51"/>
      <c r="H85" s="51"/>
      <c r="I85" s="51" t="str">
        <f t="shared" si="7"/>
        <v/>
      </c>
      <c r="J85" s="51"/>
      <c r="K85" s="51" t="str">
        <f t="shared" si="8"/>
        <v/>
      </c>
      <c r="L85" s="51"/>
      <c r="M85" s="51" t="str">
        <f t="shared" si="9"/>
        <v/>
      </c>
      <c r="N85" s="51"/>
      <c r="O85" s="51" t="str">
        <f t="shared" si="10"/>
        <v/>
      </c>
      <c r="P85" s="51"/>
      <c r="Q85" s="51" t="str">
        <f t="shared" si="11"/>
        <v/>
      </c>
      <c r="R85" s="54" t="str">
        <f t="shared" si="12"/>
        <v/>
      </c>
      <c r="S85" s="51"/>
    </row>
    <row r="86" spans="2:19" ht="37.5">
      <c r="B86" s="51" t="s">
        <v>126</v>
      </c>
      <c r="C86" s="51"/>
      <c r="D86" s="51"/>
      <c r="E86" s="51"/>
      <c r="F86" s="51"/>
      <c r="G86" s="51"/>
      <c r="H86" s="51"/>
      <c r="I86" s="51" t="str">
        <f t="shared" si="7"/>
        <v/>
      </c>
      <c r="J86" s="51"/>
      <c r="K86" s="51" t="str">
        <f t="shared" si="8"/>
        <v/>
      </c>
      <c r="L86" s="51"/>
      <c r="M86" s="51" t="str">
        <f t="shared" si="9"/>
        <v/>
      </c>
      <c r="N86" s="51"/>
      <c r="O86" s="51" t="str">
        <f t="shared" si="10"/>
        <v/>
      </c>
      <c r="P86" s="51"/>
      <c r="Q86" s="51" t="str">
        <f t="shared" si="11"/>
        <v/>
      </c>
      <c r="R86" s="54" t="str">
        <f t="shared" si="12"/>
        <v/>
      </c>
      <c r="S86" s="51"/>
    </row>
    <row r="87" spans="2:19" ht="37.5">
      <c r="B87" s="51" t="s">
        <v>127</v>
      </c>
      <c r="C87" s="51"/>
      <c r="D87" s="51"/>
      <c r="E87" s="51"/>
      <c r="F87" s="51"/>
      <c r="G87" s="51"/>
      <c r="H87" s="51"/>
      <c r="I87" s="51" t="str">
        <f t="shared" si="7"/>
        <v/>
      </c>
      <c r="J87" s="51"/>
      <c r="K87" s="51" t="str">
        <f t="shared" si="8"/>
        <v/>
      </c>
      <c r="L87" s="51"/>
      <c r="M87" s="51" t="str">
        <f t="shared" si="9"/>
        <v/>
      </c>
      <c r="N87" s="51"/>
      <c r="O87" s="51" t="str">
        <f t="shared" si="10"/>
        <v/>
      </c>
      <c r="P87" s="51"/>
      <c r="Q87" s="51" t="str">
        <f t="shared" si="11"/>
        <v/>
      </c>
      <c r="R87" s="54" t="str">
        <f t="shared" si="12"/>
        <v/>
      </c>
      <c r="S87" s="51"/>
    </row>
    <row r="88" spans="2:19" ht="37.5">
      <c r="B88" s="50" t="s">
        <v>128</v>
      </c>
      <c r="C88" s="51"/>
      <c r="D88" s="51"/>
      <c r="E88" s="51"/>
      <c r="F88" s="51"/>
      <c r="G88" s="51"/>
      <c r="H88" s="51"/>
      <c r="I88" s="51" t="str">
        <f t="shared" si="7"/>
        <v/>
      </c>
      <c r="J88" s="51"/>
      <c r="K88" s="51" t="str">
        <f t="shared" si="8"/>
        <v/>
      </c>
      <c r="L88" s="51"/>
      <c r="M88" s="51" t="str">
        <f t="shared" si="9"/>
        <v/>
      </c>
      <c r="N88" s="51"/>
      <c r="O88" s="51" t="str">
        <f t="shared" si="10"/>
        <v/>
      </c>
      <c r="P88" s="51"/>
      <c r="Q88" s="51" t="str">
        <f t="shared" si="11"/>
        <v/>
      </c>
      <c r="R88" s="54" t="str">
        <f t="shared" si="12"/>
        <v/>
      </c>
      <c r="S88" s="51"/>
    </row>
    <row r="89" spans="2:19" ht="37.5">
      <c r="B89" s="51" t="s">
        <v>129</v>
      </c>
      <c r="C89" s="51"/>
      <c r="D89" s="51"/>
      <c r="E89" s="51"/>
      <c r="F89" s="51"/>
      <c r="G89" s="51"/>
      <c r="H89" s="51"/>
      <c r="I89" s="51" t="str">
        <f t="shared" si="7"/>
        <v/>
      </c>
      <c r="J89" s="51"/>
      <c r="K89" s="51" t="str">
        <f t="shared" si="8"/>
        <v/>
      </c>
      <c r="L89" s="51"/>
      <c r="M89" s="51" t="str">
        <f t="shared" si="9"/>
        <v/>
      </c>
      <c r="N89" s="51"/>
      <c r="O89" s="51" t="str">
        <f t="shared" si="10"/>
        <v/>
      </c>
      <c r="P89" s="51"/>
      <c r="Q89" s="51" t="str">
        <f t="shared" si="11"/>
        <v/>
      </c>
      <c r="R89" s="54" t="str">
        <f t="shared" si="12"/>
        <v/>
      </c>
      <c r="S89" s="51"/>
    </row>
    <row r="90" spans="2:19" ht="37.5">
      <c r="B90" s="51" t="s">
        <v>130</v>
      </c>
      <c r="C90" s="51"/>
      <c r="D90" s="51"/>
      <c r="E90" s="51"/>
      <c r="F90" s="51"/>
      <c r="G90" s="51"/>
      <c r="H90" s="51"/>
      <c r="I90" s="51" t="str">
        <f t="shared" si="7"/>
        <v/>
      </c>
      <c r="J90" s="51"/>
      <c r="K90" s="51" t="str">
        <f t="shared" si="8"/>
        <v/>
      </c>
      <c r="L90" s="51"/>
      <c r="M90" s="51" t="str">
        <f t="shared" si="9"/>
        <v/>
      </c>
      <c r="N90" s="51"/>
      <c r="O90" s="51" t="str">
        <f t="shared" si="10"/>
        <v/>
      </c>
      <c r="P90" s="51"/>
      <c r="Q90" s="51" t="str">
        <f t="shared" si="11"/>
        <v/>
      </c>
      <c r="R90" s="54" t="str">
        <f t="shared" si="12"/>
        <v/>
      </c>
      <c r="S90" s="51"/>
    </row>
    <row r="91" spans="2:19" ht="37.5">
      <c r="B91" s="51" t="s">
        <v>131</v>
      </c>
      <c r="C91" s="51"/>
      <c r="D91" s="51"/>
      <c r="E91" s="51"/>
      <c r="F91" s="51"/>
      <c r="G91" s="51"/>
      <c r="H91" s="51"/>
      <c r="I91" s="51" t="str">
        <f t="shared" si="7"/>
        <v/>
      </c>
      <c r="J91" s="51"/>
      <c r="K91" s="51" t="str">
        <f t="shared" si="8"/>
        <v/>
      </c>
      <c r="L91" s="51"/>
      <c r="M91" s="51" t="str">
        <f t="shared" si="9"/>
        <v/>
      </c>
      <c r="N91" s="51"/>
      <c r="O91" s="51" t="str">
        <f t="shared" si="10"/>
        <v/>
      </c>
      <c r="P91" s="51"/>
      <c r="Q91" s="51" t="str">
        <f t="shared" si="11"/>
        <v/>
      </c>
      <c r="R91" s="54" t="str">
        <f t="shared" si="12"/>
        <v/>
      </c>
      <c r="S91" s="51"/>
    </row>
    <row r="92" spans="2:19" ht="37.5">
      <c r="B92" s="50" t="s">
        <v>132</v>
      </c>
      <c r="C92" s="51"/>
      <c r="D92" s="51"/>
      <c r="E92" s="51"/>
      <c r="F92" s="51"/>
      <c r="G92" s="51"/>
      <c r="H92" s="51"/>
      <c r="I92" s="51" t="str">
        <f t="shared" si="7"/>
        <v/>
      </c>
      <c r="J92" s="51"/>
      <c r="K92" s="51" t="str">
        <f t="shared" si="8"/>
        <v/>
      </c>
      <c r="L92" s="51"/>
      <c r="M92" s="51" t="str">
        <f t="shared" si="9"/>
        <v/>
      </c>
      <c r="N92" s="51"/>
      <c r="O92" s="51" t="str">
        <f t="shared" si="10"/>
        <v/>
      </c>
      <c r="P92" s="51"/>
      <c r="Q92" s="51" t="str">
        <f t="shared" si="11"/>
        <v/>
      </c>
      <c r="R92" s="54" t="str">
        <f t="shared" si="12"/>
        <v/>
      </c>
      <c r="S92" s="51"/>
    </row>
    <row r="93" spans="2:19" ht="37.5">
      <c r="B93" s="51" t="s">
        <v>133</v>
      </c>
      <c r="C93" s="51"/>
      <c r="D93" s="51"/>
      <c r="E93" s="51"/>
      <c r="F93" s="51"/>
      <c r="G93" s="51"/>
      <c r="H93" s="51"/>
      <c r="I93" s="51" t="str">
        <f t="shared" si="7"/>
        <v/>
      </c>
      <c r="J93" s="51"/>
      <c r="K93" s="51" t="str">
        <f t="shared" si="8"/>
        <v/>
      </c>
      <c r="L93" s="51"/>
      <c r="M93" s="51" t="str">
        <f t="shared" si="9"/>
        <v/>
      </c>
      <c r="N93" s="51"/>
      <c r="O93" s="51" t="str">
        <f t="shared" si="10"/>
        <v/>
      </c>
      <c r="P93" s="51"/>
      <c r="Q93" s="51" t="str">
        <f t="shared" si="11"/>
        <v/>
      </c>
      <c r="R93" s="54" t="str">
        <f t="shared" si="12"/>
        <v/>
      </c>
      <c r="S93" s="51"/>
    </row>
    <row r="94" spans="2:19" ht="37.5">
      <c r="B94" s="51" t="s">
        <v>134</v>
      </c>
      <c r="C94" s="51"/>
      <c r="D94" s="51"/>
      <c r="E94" s="51"/>
      <c r="F94" s="51"/>
      <c r="G94" s="51"/>
      <c r="H94" s="51"/>
      <c r="I94" s="51" t="str">
        <f t="shared" si="7"/>
        <v/>
      </c>
      <c r="J94" s="51"/>
      <c r="K94" s="51" t="str">
        <f t="shared" si="8"/>
        <v/>
      </c>
      <c r="L94" s="51"/>
      <c r="M94" s="51" t="str">
        <f t="shared" si="9"/>
        <v/>
      </c>
      <c r="N94" s="51"/>
      <c r="O94" s="51" t="str">
        <f t="shared" si="10"/>
        <v/>
      </c>
      <c r="P94" s="51"/>
      <c r="Q94" s="51" t="str">
        <f t="shared" si="11"/>
        <v/>
      </c>
      <c r="R94" s="54" t="str">
        <f t="shared" si="12"/>
        <v/>
      </c>
      <c r="S94" s="51"/>
    </row>
    <row r="95" spans="2:19" ht="37.5">
      <c r="B95" s="51" t="s">
        <v>135</v>
      </c>
      <c r="C95" s="51"/>
      <c r="D95" s="51"/>
      <c r="E95" s="51"/>
      <c r="F95" s="51"/>
      <c r="G95" s="51"/>
      <c r="H95" s="51"/>
      <c r="I95" s="51" t="str">
        <f t="shared" si="7"/>
        <v/>
      </c>
      <c r="J95" s="51"/>
      <c r="K95" s="51" t="str">
        <f t="shared" si="8"/>
        <v/>
      </c>
      <c r="L95" s="51"/>
      <c r="M95" s="51" t="str">
        <f t="shared" si="9"/>
        <v/>
      </c>
      <c r="N95" s="51"/>
      <c r="O95" s="51" t="str">
        <f t="shared" si="10"/>
        <v/>
      </c>
      <c r="P95" s="51"/>
      <c r="Q95" s="51" t="str">
        <f t="shared" si="11"/>
        <v/>
      </c>
      <c r="R95" s="54" t="str">
        <f t="shared" si="12"/>
        <v/>
      </c>
      <c r="S95" s="51"/>
    </row>
    <row r="96" spans="2:19" ht="37.5">
      <c r="B96" s="50" t="s">
        <v>136</v>
      </c>
      <c r="C96" s="51"/>
      <c r="D96" s="51"/>
      <c r="E96" s="51"/>
      <c r="F96" s="51"/>
      <c r="G96" s="51"/>
      <c r="H96" s="51"/>
      <c r="I96" s="51" t="str">
        <f t="shared" si="7"/>
        <v/>
      </c>
      <c r="J96" s="51"/>
      <c r="K96" s="51" t="str">
        <f t="shared" si="8"/>
        <v/>
      </c>
      <c r="L96" s="51"/>
      <c r="M96" s="51" t="str">
        <f t="shared" si="9"/>
        <v/>
      </c>
      <c r="N96" s="51"/>
      <c r="O96" s="51" t="str">
        <f t="shared" si="10"/>
        <v/>
      </c>
      <c r="P96" s="51"/>
      <c r="Q96" s="51" t="str">
        <f t="shared" si="11"/>
        <v/>
      </c>
      <c r="R96" s="54" t="str">
        <f t="shared" si="12"/>
        <v/>
      </c>
      <c r="S96" s="51"/>
    </row>
    <row r="97" spans="2:19" ht="37.5">
      <c r="B97" s="51" t="s">
        <v>137</v>
      </c>
      <c r="C97" s="51"/>
      <c r="D97" s="51"/>
      <c r="E97" s="51"/>
      <c r="F97" s="51"/>
      <c r="G97" s="51"/>
      <c r="H97" s="51"/>
      <c r="I97" s="51" t="str">
        <f t="shared" si="7"/>
        <v/>
      </c>
      <c r="J97" s="51"/>
      <c r="K97" s="51" t="str">
        <f t="shared" si="8"/>
        <v/>
      </c>
      <c r="L97" s="51"/>
      <c r="M97" s="51" t="str">
        <f t="shared" si="9"/>
        <v/>
      </c>
      <c r="N97" s="51"/>
      <c r="O97" s="51" t="str">
        <f t="shared" si="10"/>
        <v/>
      </c>
      <c r="P97" s="51"/>
      <c r="Q97" s="51" t="str">
        <f t="shared" si="11"/>
        <v/>
      </c>
      <c r="R97" s="54" t="str">
        <f t="shared" si="12"/>
        <v/>
      </c>
      <c r="S97" s="51"/>
    </row>
    <row r="98" spans="2:19" ht="37.5">
      <c r="B98" s="51" t="s">
        <v>138</v>
      </c>
      <c r="C98" s="51"/>
      <c r="D98" s="51"/>
      <c r="E98" s="51"/>
      <c r="F98" s="51"/>
      <c r="G98" s="51"/>
      <c r="H98" s="51"/>
      <c r="I98" s="51" t="str">
        <f t="shared" si="7"/>
        <v/>
      </c>
      <c r="J98" s="51"/>
      <c r="K98" s="51" t="str">
        <f t="shared" si="8"/>
        <v/>
      </c>
      <c r="L98" s="51"/>
      <c r="M98" s="51" t="str">
        <f t="shared" si="9"/>
        <v/>
      </c>
      <c r="N98" s="51"/>
      <c r="O98" s="51" t="str">
        <f t="shared" si="10"/>
        <v/>
      </c>
      <c r="P98" s="51"/>
      <c r="Q98" s="51" t="str">
        <f t="shared" si="11"/>
        <v/>
      </c>
      <c r="R98" s="54" t="str">
        <f t="shared" si="12"/>
        <v/>
      </c>
      <c r="S98" s="51"/>
    </row>
    <row r="99" spans="2:19" ht="37.5">
      <c r="B99" s="51" t="s">
        <v>139</v>
      </c>
      <c r="C99" s="51"/>
      <c r="D99" s="51"/>
      <c r="E99" s="51"/>
      <c r="F99" s="51"/>
      <c r="G99" s="51"/>
      <c r="H99" s="51"/>
      <c r="I99" s="51" t="str">
        <f t="shared" si="7"/>
        <v/>
      </c>
      <c r="J99" s="51"/>
      <c r="K99" s="51" t="str">
        <f t="shared" si="8"/>
        <v/>
      </c>
      <c r="L99" s="51"/>
      <c r="M99" s="51" t="str">
        <f t="shared" si="9"/>
        <v/>
      </c>
      <c r="N99" s="51"/>
      <c r="O99" s="51" t="str">
        <f t="shared" si="10"/>
        <v/>
      </c>
      <c r="P99" s="51"/>
      <c r="Q99" s="51" t="str">
        <f t="shared" si="11"/>
        <v/>
      </c>
      <c r="R99" s="54" t="str">
        <f t="shared" si="12"/>
        <v/>
      </c>
      <c r="S99" s="51"/>
    </row>
    <row r="100" spans="2:19" ht="37.5">
      <c r="B100" s="50" t="s">
        <v>140</v>
      </c>
      <c r="C100" s="51"/>
      <c r="D100" s="51"/>
      <c r="E100" s="51"/>
      <c r="F100" s="51"/>
      <c r="G100" s="51"/>
      <c r="H100" s="51"/>
      <c r="I100" s="51" t="str">
        <f t="shared" si="7"/>
        <v/>
      </c>
      <c r="J100" s="51"/>
      <c r="K100" s="51" t="str">
        <f t="shared" si="8"/>
        <v/>
      </c>
      <c r="L100" s="51"/>
      <c r="M100" s="51" t="str">
        <f t="shared" si="9"/>
        <v/>
      </c>
      <c r="N100" s="51"/>
      <c r="O100" s="51" t="str">
        <f t="shared" si="10"/>
        <v/>
      </c>
      <c r="P100" s="51"/>
      <c r="Q100" s="51" t="str">
        <f t="shared" si="11"/>
        <v/>
      </c>
      <c r="R100" s="54" t="str">
        <f t="shared" si="12"/>
        <v/>
      </c>
      <c r="S100" s="51"/>
    </row>
    <row r="101" spans="2:19" ht="37.5">
      <c r="B101" s="51" t="s">
        <v>141</v>
      </c>
      <c r="C101" s="51"/>
      <c r="D101" s="51"/>
      <c r="E101" s="51"/>
      <c r="F101" s="51"/>
      <c r="G101" s="51"/>
      <c r="H101" s="51"/>
      <c r="I101" s="51" t="str">
        <f t="shared" si="7"/>
        <v/>
      </c>
      <c r="J101" s="51"/>
      <c r="K101" s="51" t="str">
        <f t="shared" si="8"/>
        <v/>
      </c>
      <c r="L101" s="51"/>
      <c r="M101" s="51" t="str">
        <f t="shared" si="9"/>
        <v/>
      </c>
      <c r="N101" s="51"/>
      <c r="O101" s="51" t="str">
        <f t="shared" si="10"/>
        <v/>
      </c>
      <c r="P101" s="51"/>
      <c r="Q101" s="51" t="str">
        <f t="shared" si="11"/>
        <v/>
      </c>
      <c r="R101" s="54" t="str">
        <f t="shared" si="12"/>
        <v/>
      </c>
      <c r="S101" s="51"/>
    </row>
    <row r="102" spans="2:19" ht="37.5">
      <c r="B102" s="51" t="s">
        <v>142</v>
      </c>
      <c r="C102" s="51"/>
      <c r="D102" s="51"/>
      <c r="E102" s="51"/>
      <c r="F102" s="51"/>
      <c r="G102" s="51"/>
      <c r="H102" s="51"/>
      <c r="I102" s="51" t="str">
        <f t="shared" si="7"/>
        <v/>
      </c>
      <c r="J102" s="51"/>
      <c r="K102" s="51" t="str">
        <f t="shared" si="8"/>
        <v/>
      </c>
      <c r="L102" s="51"/>
      <c r="M102" s="51" t="str">
        <f t="shared" si="9"/>
        <v/>
      </c>
      <c r="N102" s="51"/>
      <c r="O102" s="51" t="str">
        <f t="shared" si="10"/>
        <v/>
      </c>
      <c r="P102" s="51"/>
      <c r="Q102" s="51" t="str">
        <f t="shared" si="11"/>
        <v/>
      </c>
      <c r="R102" s="54" t="str">
        <f t="shared" si="12"/>
        <v/>
      </c>
      <c r="S102" s="51"/>
    </row>
    <row r="103" spans="2:19" ht="37.5">
      <c r="B103" s="51" t="s">
        <v>143</v>
      </c>
      <c r="C103" s="51"/>
      <c r="D103" s="51"/>
      <c r="E103" s="51"/>
      <c r="F103" s="51"/>
      <c r="G103" s="51"/>
      <c r="H103" s="51"/>
      <c r="I103" s="51" t="str">
        <f t="shared" si="7"/>
        <v/>
      </c>
      <c r="J103" s="51"/>
      <c r="K103" s="51" t="str">
        <f t="shared" si="8"/>
        <v/>
      </c>
      <c r="L103" s="51"/>
      <c r="M103" s="51" t="str">
        <f t="shared" si="9"/>
        <v/>
      </c>
      <c r="N103" s="51"/>
      <c r="O103" s="51" t="str">
        <f t="shared" si="10"/>
        <v/>
      </c>
      <c r="P103" s="51"/>
      <c r="Q103" s="51" t="str">
        <f t="shared" si="11"/>
        <v/>
      </c>
      <c r="R103" s="54" t="str">
        <f t="shared" si="12"/>
        <v/>
      </c>
      <c r="S103" s="51"/>
    </row>
    <row r="104" spans="2:19" ht="37.5">
      <c r="B104" s="50" t="s">
        <v>144</v>
      </c>
      <c r="C104" s="51"/>
      <c r="D104" s="51"/>
      <c r="E104" s="51"/>
      <c r="F104" s="51"/>
      <c r="G104" s="51"/>
      <c r="H104" s="51"/>
      <c r="I104" s="51" t="str">
        <f t="shared" si="7"/>
        <v/>
      </c>
      <c r="J104" s="51"/>
      <c r="K104" s="51" t="str">
        <f t="shared" si="8"/>
        <v/>
      </c>
      <c r="L104" s="51"/>
      <c r="M104" s="51" t="str">
        <f t="shared" si="9"/>
        <v/>
      </c>
      <c r="N104" s="51"/>
      <c r="O104" s="51" t="str">
        <f t="shared" si="10"/>
        <v/>
      </c>
      <c r="P104" s="51"/>
      <c r="Q104" s="51" t="str">
        <f t="shared" si="11"/>
        <v/>
      </c>
      <c r="R104" s="54" t="str">
        <f t="shared" si="12"/>
        <v/>
      </c>
      <c r="S104" s="51"/>
    </row>
    <row r="105" spans="2:19" ht="37.5">
      <c r="B105" s="51" t="s">
        <v>145</v>
      </c>
      <c r="C105" s="51"/>
      <c r="D105" s="51"/>
      <c r="E105" s="51"/>
      <c r="F105" s="51"/>
      <c r="G105" s="51"/>
      <c r="H105" s="51"/>
      <c r="I105" s="51" t="str">
        <f t="shared" si="7"/>
        <v/>
      </c>
      <c r="J105" s="51"/>
      <c r="K105" s="51" t="str">
        <f t="shared" si="8"/>
        <v/>
      </c>
      <c r="L105" s="51"/>
      <c r="M105" s="51" t="str">
        <f t="shared" si="9"/>
        <v/>
      </c>
      <c r="N105" s="51"/>
      <c r="O105" s="51" t="str">
        <f t="shared" si="10"/>
        <v/>
      </c>
      <c r="P105" s="51"/>
      <c r="Q105" s="51" t="str">
        <f t="shared" si="11"/>
        <v/>
      </c>
      <c r="R105" s="54" t="str">
        <f t="shared" si="12"/>
        <v/>
      </c>
      <c r="S105" s="51"/>
    </row>
    <row r="106" spans="2:19" ht="37.5">
      <c r="B106" s="51" t="s">
        <v>146</v>
      </c>
      <c r="C106" s="51"/>
      <c r="D106" s="51"/>
      <c r="E106" s="51"/>
      <c r="F106" s="51"/>
      <c r="G106" s="51"/>
      <c r="H106" s="51"/>
      <c r="I106" s="51" t="str">
        <f t="shared" si="7"/>
        <v/>
      </c>
      <c r="J106" s="51"/>
      <c r="K106" s="51" t="str">
        <f t="shared" si="8"/>
        <v/>
      </c>
      <c r="L106" s="51"/>
      <c r="M106" s="51" t="str">
        <f t="shared" si="9"/>
        <v/>
      </c>
      <c r="N106" s="51"/>
      <c r="O106" s="51" t="str">
        <f t="shared" si="10"/>
        <v/>
      </c>
      <c r="P106" s="51"/>
      <c r="Q106" s="51" t="str">
        <f t="shared" si="11"/>
        <v/>
      </c>
      <c r="R106" s="54" t="str">
        <f t="shared" si="12"/>
        <v/>
      </c>
      <c r="S106" s="51"/>
    </row>
    <row r="107" spans="2:19" ht="37.5">
      <c r="B107" s="51" t="s">
        <v>147</v>
      </c>
      <c r="C107" s="51"/>
      <c r="D107" s="51"/>
      <c r="E107" s="51"/>
      <c r="F107" s="51"/>
      <c r="G107" s="51"/>
      <c r="H107" s="51"/>
      <c r="I107" s="51" t="str">
        <f t="shared" si="7"/>
        <v/>
      </c>
      <c r="J107" s="51"/>
      <c r="K107" s="51" t="str">
        <f t="shared" si="8"/>
        <v/>
      </c>
      <c r="L107" s="51"/>
      <c r="M107" s="51" t="str">
        <f t="shared" si="9"/>
        <v/>
      </c>
      <c r="N107" s="51"/>
      <c r="O107" s="51" t="str">
        <f t="shared" si="10"/>
        <v/>
      </c>
      <c r="P107" s="51"/>
      <c r="Q107" s="51" t="str">
        <f t="shared" si="11"/>
        <v/>
      </c>
      <c r="R107" s="54" t="str">
        <f t="shared" si="12"/>
        <v/>
      </c>
      <c r="S107" s="51"/>
    </row>
    <row r="108" spans="2:19" ht="37.5">
      <c r="B108" s="50" t="s">
        <v>148</v>
      </c>
      <c r="C108" s="51"/>
      <c r="D108" s="51"/>
      <c r="E108" s="51"/>
      <c r="F108" s="51"/>
      <c r="G108" s="51"/>
      <c r="H108" s="51"/>
      <c r="I108" s="51" t="str">
        <f t="shared" si="7"/>
        <v/>
      </c>
      <c r="J108" s="51"/>
      <c r="K108" s="51" t="str">
        <f t="shared" si="8"/>
        <v/>
      </c>
      <c r="L108" s="51"/>
      <c r="M108" s="51" t="str">
        <f t="shared" si="9"/>
        <v/>
      </c>
      <c r="N108" s="51"/>
      <c r="O108" s="51" t="str">
        <f t="shared" si="10"/>
        <v/>
      </c>
      <c r="P108" s="51"/>
      <c r="Q108" s="51" t="str">
        <f t="shared" si="11"/>
        <v/>
      </c>
      <c r="R108" s="54" t="str">
        <f t="shared" si="12"/>
        <v/>
      </c>
      <c r="S108" s="51"/>
    </row>
    <row r="109" spans="2:19" ht="37.5">
      <c r="B109" s="51" t="s">
        <v>149</v>
      </c>
      <c r="C109" s="51"/>
      <c r="D109" s="51"/>
      <c r="E109" s="51"/>
      <c r="F109" s="51"/>
      <c r="G109" s="51"/>
      <c r="H109" s="51"/>
      <c r="I109" s="51" t="str">
        <f t="shared" si="7"/>
        <v/>
      </c>
      <c r="J109" s="51"/>
      <c r="K109" s="51" t="str">
        <f t="shared" si="8"/>
        <v/>
      </c>
      <c r="L109" s="51"/>
      <c r="M109" s="51" t="str">
        <f t="shared" si="9"/>
        <v/>
      </c>
      <c r="N109" s="51"/>
      <c r="O109" s="51" t="str">
        <f t="shared" si="10"/>
        <v/>
      </c>
      <c r="P109" s="51"/>
      <c r="Q109" s="51" t="str">
        <f t="shared" si="11"/>
        <v/>
      </c>
      <c r="R109" s="54" t="str">
        <f t="shared" si="12"/>
        <v/>
      </c>
      <c r="S109" s="51"/>
    </row>
    <row r="110" spans="2:19" ht="37.5">
      <c r="B110" s="51" t="s">
        <v>150</v>
      </c>
      <c r="C110" s="51"/>
      <c r="D110" s="51"/>
      <c r="E110" s="51"/>
      <c r="F110" s="51"/>
      <c r="G110" s="51"/>
      <c r="H110" s="51"/>
      <c r="I110" s="51" t="str">
        <f t="shared" si="7"/>
        <v/>
      </c>
      <c r="J110" s="51"/>
      <c r="K110" s="51" t="str">
        <f t="shared" si="8"/>
        <v/>
      </c>
      <c r="L110" s="51"/>
      <c r="M110" s="51" t="str">
        <f t="shared" si="9"/>
        <v/>
      </c>
      <c r="N110" s="51"/>
      <c r="O110" s="51" t="str">
        <f t="shared" si="10"/>
        <v/>
      </c>
      <c r="P110" s="51"/>
      <c r="Q110" s="51" t="str">
        <f t="shared" si="11"/>
        <v/>
      </c>
      <c r="R110" s="54" t="str">
        <f t="shared" si="12"/>
        <v/>
      </c>
      <c r="S110" s="51"/>
    </row>
    <row r="111" spans="2:19" ht="37.5">
      <c r="B111" s="51" t="s">
        <v>151</v>
      </c>
      <c r="C111" s="51"/>
      <c r="D111" s="51"/>
      <c r="E111" s="51"/>
      <c r="F111" s="51"/>
      <c r="G111" s="51"/>
      <c r="H111" s="51"/>
      <c r="I111" s="51" t="str">
        <f t="shared" si="7"/>
        <v/>
      </c>
      <c r="J111" s="51"/>
      <c r="K111" s="51" t="str">
        <f t="shared" si="8"/>
        <v/>
      </c>
      <c r="L111" s="51"/>
      <c r="M111" s="51" t="str">
        <f t="shared" si="9"/>
        <v/>
      </c>
      <c r="N111" s="51"/>
      <c r="O111" s="51" t="str">
        <f t="shared" si="10"/>
        <v/>
      </c>
      <c r="P111" s="51"/>
      <c r="Q111" s="51" t="str">
        <f t="shared" si="11"/>
        <v/>
      </c>
      <c r="R111" s="54" t="str">
        <f t="shared" si="12"/>
        <v/>
      </c>
      <c r="S111" s="51"/>
    </row>
    <row r="112" spans="2:19" ht="37.5">
      <c r="B112" s="50" t="s">
        <v>152</v>
      </c>
      <c r="C112" s="51"/>
      <c r="D112" s="51"/>
      <c r="E112" s="51"/>
      <c r="F112" s="51"/>
      <c r="G112" s="51"/>
      <c r="H112" s="51"/>
      <c r="I112" s="51" t="str">
        <f t="shared" si="7"/>
        <v/>
      </c>
      <c r="J112" s="51"/>
      <c r="K112" s="51" t="str">
        <f t="shared" si="8"/>
        <v/>
      </c>
      <c r="L112" s="51"/>
      <c r="M112" s="51" t="str">
        <f t="shared" si="9"/>
        <v/>
      </c>
      <c r="N112" s="51"/>
      <c r="O112" s="51" t="str">
        <f t="shared" si="10"/>
        <v/>
      </c>
      <c r="P112" s="51"/>
      <c r="Q112" s="51" t="str">
        <f t="shared" si="11"/>
        <v/>
      </c>
      <c r="R112" s="54" t="str">
        <f t="shared" si="12"/>
        <v/>
      </c>
      <c r="S112" s="51"/>
    </row>
    <row r="113" spans="2:19" ht="37.5">
      <c r="B113" s="51" t="s">
        <v>153</v>
      </c>
      <c r="C113" s="51"/>
      <c r="D113" s="51"/>
      <c r="E113" s="51"/>
      <c r="F113" s="51"/>
      <c r="G113" s="51"/>
      <c r="H113" s="51"/>
      <c r="I113" s="51" t="str">
        <f t="shared" si="7"/>
        <v/>
      </c>
      <c r="J113" s="51"/>
      <c r="K113" s="51" t="str">
        <f t="shared" si="8"/>
        <v/>
      </c>
      <c r="L113" s="51"/>
      <c r="M113" s="51" t="str">
        <f t="shared" si="9"/>
        <v/>
      </c>
      <c r="N113" s="51"/>
      <c r="O113" s="51" t="str">
        <f t="shared" si="10"/>
        <v/>
      </c>
      <c r="P113" s="51"/>
      <c r="Q113" s="51" t="str">
        <f t="shared" si="11"/>
        <v/>
      </c>
      <c r="R113" s="54" t="str">
        <f t="shared" si="12"/>
        <v/>
      </c>
      <c r="S113" s="51"/>
    </row>
    <row r="114" spans="2:19" ht="37.5">
      <c r="B114" s="51" t="s">
        <v>154</v>
      </c>
      <c r="C114" s="51"/>
      <c r="D114" s="51"/>
      <c r="E114" s="51"/>
      <c r="F114" s="51"/>
      <c r="G114" s="51"/>
      <c r="H114" s="51"/>
      <c r="I114" s="51" t="str">
        <f t="shared" si="7"/>
        <v/>
      </c>
      <c r="J114" s="51"/>
      <c r="K114" s="51" t="str">
        <f t="shared" si="8"/>
        <v/>
      </c>
      <c r="L114" s="51"/>
      <c r="M114" s="51" t="str">
        <f t="shared" si="9"/>
        <v/>
      </c>
      <c r="N114" s="51"/>
      <c r="O114" s="51" t="str">
        <f t="shared" si="10"/>
        <v/>
      </c>
      <c r="P114" s="51"/>
      <c r="Q114" s="51" t="str">
        <f t="shared" si="11"/>
        <v/>
      </c>
      <c r="R114" s="54" t="str">
        <f t="shared" si="12"/>
        <v/>
      </c>
      <c r="S114" s="51"/>
    </row>
    <row r="115" spans="2:19" ht="37.5">
      <c r="B115" s="51" t="s">
        <v>155</v>
      </c>
      <c r="C115" s="51"/>
      <c r="D115" s="51"/>
      <c r="E115" s="51"/>
      <c r="F115" s="51"/>
      <c r="G115" s="51"/>
      <c r="H115" s="51"/>
      <c r="I115" s="51" t="str">
        <f t="shared" si="7"/>
        <v/>
      </c>
      <c r="J115" s="51"/>
      <c r="K115" s="51" t="str">
        <f t="shared" si="8"/>
        <v/>
      </c>
      <c r="L115" s="51"/>
      <c r="M115" s="51" t="str">
        <f t="shared" si="9"/>
        <v/>
      </c>
      <c r="N115" s="51"/>
      <c r="O115" s="51" t="str">
        <f t="shared" si="10"/>
        <v/>
      </c>
      <c r="P115" s="51"/>
      <c r="Q115" s="51" t="str">
        <f t="shared" si="11"/>
        <v/>
      </c>
      <c r="R115" s="54" t="str">
        <f t="shared" si="12"/>
        <v/>
      </c>
      <c r="S115" s="51"/>
    </row>
    <row r="116" spans="2:19" ht="37.5">
      <c r="B116" s="50" t="s">
        <v>156</v>
      </c>
      <c r="C116" s="51"/>
      <c r="D116" s="51"/>
      <c r="E116" s="51"/>
      <c r="F116" s="51"/>
      <c r="G116" s="51"/>
      <c r="H116" s="51"/>
      <c r="I116" s="51" t="str">
        <f t="shared" si="7"/>
        <v/>
      </c>
      <c r="J116" s="51"/>
      <c r="K116" s="51" t="str">
        <f t="shared" si="8"/>
        <v/>
      </c>
      <c r="L116" s="51"/>
      <c r="M116" s="51" t="str">
        <f t="shared" si="9"/>
        <v/>
      </c>
      <c r="N116" s="51"/>
      <c r="O116" s="51" t="str">
        <f t="shared" si="10"/>
        <v/>
      </c>
      <c r="P116" s="51"/>
      <c r="Q116" s="51" t="str">
        <f t="shared" si="11"/>
        <v/>
      </c>
      <c r="R116" s="54" t="str">
        <f t="shared" si="12"/>
        <v/>
      </c>
      <c r="S116" s="51"/>
    </row>
    <row r="117" spans="2:19" ht="37.5">
      <c r="B117" s="51" t="s">
        <v>157</v>
      </c>
      <c r="C117" s="51"/>
      <c r="D117" s="51"/>
      <c r="E117" s="51"/>
      <c r="F117" s="51"/>
      <c r="G117" s="51"/>
      <c r="H117" s="51"/>
      <c r="I117" s="51" t="str">
        <f t="shared" si="7"/>
        <v/>
      </c>
      <c r="J117" s="51"/>
      <c r="K117" s="51" t="str">
        <f t="shared" si="8"/>
        <v/>
      </c>
      <c r="L117" s="51"/>
      <c r="M117" s="51" t="str">
        <f t="shared" si="9"/>
        <v/>
      </c>
      <c r="N117" s="51"/>
      <c r="O117" s="51" t="str">
        <f t="shared" si="10"/>
        <v/>
      </c>
      <c r="P117" s="51"/>
      <c r="Q117" s="51" t="str">
        <f t="shared" si="11"/>
        <v/>
      </c>
      <c r="R117" s="54" t="str">
        <f t="shared" si="12"/>
        <v/>
      </c>
      <c r="S117" s="51"/>
    </row>
    <row r="118" spans="2:19" ht="37.5">
      <c r="B118" s="51" t="s">
        <v>158</v>
      </c>
      <c r="C118" s="51"/>
      <c r="D118" s="51"/>
      <c r="E118" s="51"/>
      <c r="F118" s="51"/>
      <c r="G118" s="51"/>
      <c r="H118" s="51"/>
      <c r="I118" s="51" t="str">
        <f t="shared" si="7"/>
        <v/>
      </c>
      <c r="J118" s="51"/>
      <c r="K118" s="51" t="str">
        <f t="shared" si="8"/>
        <v/>
      </c>
      <c r="L118" s="51"/>
      <c r="M118" s="51" t="str">
        <f t="shared" si="9"/>
        <v/>
      </c>
      <c r="N118" s="51"/>
      <c r="O118" s="51" t="str">
        <f t="shared" si="10"/>
        <v/>
      </c>
      <c r="P118" s="51"/>
      <c r="Q118" s="51" t="str">
        <f t="shared" si="11"/>
        <v/>
      </c>
      <c r="R118" s="54" t="str">
        <f t="shared" si="12"/>
        <v/>
      </c>
      <c r="S118" s="51"/>
    </row>
    <row r="119" spans="2:19" ht="37.5">
      <c r="B119" s="51" t="s">
        <v>159</v>
      </c>
      <c r="C119" s="51"/>
      <c r="D119" s="51"/>
      <c r="E119" s="51"/>
      <c r="F119" s="51"/>
      <c r="G119" s="51"/>
      <c r="H119" s="51"/>
      <c r="I119" s="51" t="str">
        <f t="shared" si="7"/>
        <v/>
      </c>
      <c r="J119" s="51"/>
      <c r="K119" s="51" t="str">
        <f t="shared" si="8"/>
        <v/>
      </c>
      <c r="L119" s="51"/>
      <c r="M119" s="51" t="str">
        <f t="shared" si="9"/>
        <v/>
      </c>
      <c r="N119" s="51"/>
      <c r="O119" s="51" t="str">
        <f t="shared" si="10"/>
        <v/>
      </c>
      <c r="P119" s="51"/>
      <c r="Q119" s="51" t="str">
        <f t="shared" si="11"/>
        <v/>
      </c>
      <c r="R119" s="54" t="str">
        <f t="shared" si="12"/>
        <v/>
      </c>
      <c r="S119" s="51"/>
    </row>
    <row r="120" spans="2:19" ht="37.5">
      <c r="B120" s="50" t="s">
        <v>160</v>
      </c>
      <c r="C120" s="51"/>
      <c r="D120" s="51"/>
      <c r="E120" s="51"/>
      <c r="F120" s="51"/>
      <c r="G120" s="51"/>
      <c r="H120" s="51"/>
      <c r="I120" s="51" t="str">
        <f t="shared" si="7"/>
        <v/>
      </c>
      <c r="J120" s="51"/>
      <c r="K120" s="51" t="str">
        <f t="shared" si="8"/>
        <v/>
      </c>
      <c r="L120" s="51"/>
      <c r="M120" s="51" t="str">
        <f t="shared" si="9"/>
        <v/>
      </c>
      <c r="N120" s="51"/>
      <c r="O120" s="51" t="str">
        <f t="shared" si="10"/>
        <v/>
      </c>
      <c r="P120" s="51"/>
      <c r="Q120" s="51" t="str">
        <f t="shared" si="11"/>
        <v/>
      </c>
      <c r="R120" s="54" t="str">
        <f t="shared" si="12"/>
        <v/>
      </c>
      <c r="S120" s="51"/>
    </row>
    <row r="121" spans="2:19" ht="37.5">
      <c r="B121" s="51" t="s">
        <v>161</v>
      </c>
      <c r="C121" s="51"/>
      <c r="D121" s="51"/>
      <c r="E121" s="51"/>
      <c r="F121" s="51"/>
      <c r="G121" s="51"/>
      <c r="H121" s="51"/>
      <c r="I121" s="51" t="str">
        <f t="shared" si="7"/>
        <v/>
      </c>
      <c r="J121" s="51"/>
      <c r="K121" s="51" t="str">
        <f t="shared" si="8"/>
        <v/>
      </c>
      <c r="L121" s="51"/>
      <c r="M121" s="51" t="str">
        <f t="shared" si="9"/>
        <v/>
      </c>
      <c r="N121" s="51"/>
      <c r="O121" s="51" t="str">
        <f t="shared" si="10"/>
        <v/>
      </c>
      <c r="P121" s="51"/>
      <c r="Q121" s="51" t="str">
        <f t="shared" si="11"/>
        <v/>
      </c>
      <c r="R121" s="54" t="str">
        <f t="shared" si="12"/>
        <v/>
      </c>
      <c r="S121" s="51"/>
    </row>
    <row r="122" spans="2:19" ht="37.5">
      <c r="B122" s="51" t="s">
        <v>162</v>
      </c>
      <c r="C122" s="51"/>
      <c r="D122" s="51"/>
      <c r="E122" s="51"/>
      <c r="F122" s="51"/>
      <c r="G122" s="51"/>
      <c r="H122" s="51"/>
      <c r="I122" s="51" t="str">
        <f t="shared" si="7"/>
        <v/>
      </c>
      <c r="J122" s="51"/>
      <c r="K122" s="51" t="str">
        <f t="shared" si="8"/>
        <v/>
      </c>
      <c r="L122" s="51"/>
      <c r="M122" s="51" t="str">
        <f t="shared" si="9"/>
        <v/>
      </c>
      <c r="N122" s="51"/>
      <c r="O122" s="51" t="str">
        <f t="shared" si="10"/>
        <v/>
      </c>
      <c r="P122" s="51"/>
      <c r="Q122" s="51" t="str">
        <f t="shared" si="11"/>
        <v/>
      </c>
      <c r="R122" s="54" t="str">
        <f t="shared" si="12"/>
        <v/>
      </c>
      <c r="S122" s="51"/>
    </row>
    <row r="123" spans="2:19" ht="37.5">
      <c r="B123" s="51" t="s">
        <v>163</v>
      </c>
      <c r="C123" s="51"/>
      <c r="D123" s="51"/>
      <c r="E123" s="51"/>
      <c r="F123" s="51"/>
      <c r="G123" s="51"/>
      <c r="H123" s="51"/>
      <c r="I123" s="51" t="str">
        <f t="shared" si="7"/>
        <v/>
      </c>
      <c r="J123" s="51"/>
      <c r="K123" s="51" t="str">
        <f t="shared" si="8"/>
        <v/>
      </c>
      <c r="L123" s="51"/>
      <c r="M123" s="51" t="str">
        <f t="shared" si="9"/>
        <v/>
      </c>
      <c r="N123" s="51"/>
      <c r="O123" s="51" t="str">
        <f t="shared" si="10"/>
        <v/>
      </c>
      <c r="P123" s="51"/>
      <c r="Q123" s="51" t="str">
        <f t="shared" si="11"/>
        <v/>
      </c>
      <c r="R123" s="54" t="str">
        <f t="shared" si="12"/>
        <v/>
      </c>
      <c r="S123" s="51"/>
    </row>
    <row r="124" spans="2:19" ht="37.5">
      <c r="B124" s="50" t="s">
        <v>164</v>
      </c>
      <c r="C124" s="51"/>
      <c r="D124" s="51"/>
      <c r="E124" s="51"/>
      <c r="F124" s="51"/>
      <c r="G124" s="51"/>
      <c r="H124" s="51"/>
      <c r="I124" s="51" t="str">
        <f t="shared" si="7"/>
        <v/>
      </c>
      <c r="J124" s="51"/>
      <c r="K124" s="51" t="str">
        <f t="shared" si="8"/>
        <v/>
      </c>
      <c r="L124" s="51"/>
      <c r="M124" s="51" t="str">
        <f t="shared" si="9"/>
        <v/>
      </c>
      <c r="N124" s="51"/>
      <c r="O124" s="51" t="str">
        <f t="shared" si="10"/>
        <v/>
      </c>
      <c r="P124" s="51"/>
      <c r="Q124" s="51" t="str">
        <f t="shared" si="11"/>
        <v/>
      </c>
      <c r="R124" s="54" t="str">
        <f t="shared" si="12"/>
        <v/>
      </c>
      <c r="S124" s="51"/>
    </row>
    <row r="125" spans="2:19" ht="37.5">
      <c r="B125" s="51" t="s">
        <v>165</v>
      </c>
      <c r="C125" s="51"/>
      <c r="D125" s="51"/>
      <c r="E125" s="51"/>
      <c r="F125" s="51"/>
      <c r="G125" s="51"/>
      <c r="H125" s="51"/>
      <c r="I125" s="51" t="str">
        <f t="shared" si="7"/>
        <v/>
      </c>
      <c r="J125" s="51"/>
      <c r="K125" s="51" t="str">
        <f t="shared" si="8"/>
        <v/>
      </c>
      <c r="L125" s="51"/>
      <c r="M125" s="51" t="str">
        <f t="shared" si="9"/>
        <v/>
      </c>
      <c r="N125" s="51"/>
      <c r="O125" s="51" t="str">
        <f t="shared" si="10"/>
        <v/>
      </c>
      <c r="P125" s="51"/>
      <c r="Q125" s="51" t="str">
        <f t="shared" si="11"/>
        <v/>
      </c>
      <c r="R125" s="54" t="str">
        <f t="shared" si="12"/>
        <v/>
      </c>
      <c r="S125" s="51"/>
    </row>
    <row r="126" spans="2:19" ht="37.5">
      <c r="B126" s="51" t="s">
        <v>166</v>
      </c>
      <c r="C126" s="51"/>
      <c r="D126" s="51"/>
      <c r="E126" s="51"/>
      <c r="F126" s="51"/>
      <c r="G126" s="51"/>
      <c r="H126" s="51"/>
      <c r="I126" s="51" t="str">
        <f t="shared" si="7"/>
        <v/>
      </c>
      <c r="J126" s="51"/>
      <c r="K126" s="51" t="str">
        <f t="shared" si="8"/>
        <v/>
      </c>
      <c r="L126" s="51"/>
      <c r="M126" s="51" t="str">
        <f t="shared" si="9"/>
        <v/>
      </c>
      <c r="N126" s="51"/>
      <c r="O126" s="51" t="str">
        <f t="shared" si="10"/>
        <v/>
      </c>
      <c r="P126" s="51"/>
      <c r="Q126" s="51" t="str">
        <f t="shared" si="11"/>
        <v/>
      </c>
      <c r="R126" s="54" t="str">
        <f t="shared" si="12"/>
        <v/>
      </c>
      <c r="S126" s="51"/>
    </row>
    <row r="127" spans="2:19" ht="37.5">
      <c r="B127" s="51" t="s">
        <v>167</v>
      </c>
      <c r="C127" s="51"/>
      <c r="D127" s="51"/>
      <c r="E127" s="51"/>
      <c r="F127" s="51"/>
      <c r="G127" s="51"/>
      <c r="H127" s="51"/>
      <c r="I127" s="51" t="str">
        <f t="shared" si="7"/>
        <v/>
      </c>
      <c r="J127" s="51"/>
      <c r="K127" s="51" t="str">
        <f t="shared" si="8"/>
        <v/>
      </c>
      <c r="L127" s="51"/>
      <c r="M127" s="51" t="str">
        <f t="shared" si="9"/>
        <v/>
      </c>
      <c r="N127" s="51"/>
      <c r="O127" s="51" t="str">
        <f t="shared" si="10"/>
        <v/>
      </c>
      <c r="P127" s="51"/>
      <c r="Q127" s="51" t="str">
        <f t="shared" si="11"/>
        <v/>
      </c>
      <c r="R127" s="54" t="str">
        <f t="shared" si="12"/>
        <v/>
      </c>
      <c r="S127" s="51"/>
    </row>
    <row r="128" spans="2:19" ht="37.5">
      <c r="B128" s="50" t="s">
        <v>168</v>
      </c>
      <c r="C128" s="51"/>
      <c r="D128" s="51"/>
      <c r="E128" s="51"/>
      <c r="F128" s="51"/>
      <c r="G128" s="51"/>
      <c r="H128" s="51"/>
      <c r="I128" s="51" t="str">
        <f t="shared" si="7"/>
        <v/>
      </c>
      <c r="J128" s="51"/>
      <c r="K128" s="51" t="str">
        <f t="shared" si="8"/>
        <v/>
      </c>
      <c r="L128" s="51"/>
      <c r="M128" s="51" t="str">
        <f t="shared" si="9"/>
        <v/>
      </c>
      <c r="N128" s="51"/>
      <c r="O128" s="51" t="str">
        <f t="shared" si="10"/>
        <v/>
      </c>
      <c r="P128" s="51"/>
      <c r="Q128" s="51" t="str">
        <f t="shared" si="11"/>
        <v/>
      </c>
      <c r="R128" s="54" t="str">
        <f t="shared" si="12"/>
        <v/>
      </c>
      <c r="S128" s="51"/>
    </row>
    <row r="129" spans="2:19" ht="37.5">
      <c r="B129" s="51" t="s">
        <v>169</v>
      </c>
      <c r="C129" s="51"/>
      <c r="D129" s="51"/>
      <c r="E129" s="51"/>
      <c r="F129" s="51"/>
      <c r="G129" s="51"/>
      <c r="H129" s="51"/>
      <c r="I129" s="51" t="str">
        <f t="shared" si="7"/>
        <v/>
      </c>
      <c r="J129" s="51"/>
      <c r="K129" s="51" t="str">
        <f t="shared" si="8"/>
        <v/>
      </c>
      <c r="L129" s="51"/>
      <c r="M129" s="51" t="str">
        <f t="shared" si="9"/>
        <v/>
      </c>
      <c r="N129" s="51"/>
      <c r="O129" s="51" t="str">
        <f t="shared" si="10"/>
        <v/>
      </c>
      <c r="P129" s="51"/>
      <c r="Q129" s="51" t="str">
        <f t="shared" si="11"/>
        <v/>
      </c>
      <c r="R129" s="54" t="str">
        <f t="shared" si="12"/>
        <v/>
      </c>
      <c r="S129" s="51"/>
    </row>
    <row r="130" spans="2:19" ht="37.5">
      <c r="B130" s="51" t="s">
        <v>170</v>
      </c>
      <c r="C130" s="51"/>
      <c r="D130" s="51"/>
      <c r="E130" s="51"/>
      <c r="F130" s="51"/>
      <c r="G130" s="51"/>
      <c r="H130" s="51"/>
      <c r="I130" s="51" t="str">
        <f t="shared" si="7"/>
        <v/>
      </c>
      <c r="J130" s="51"/>
      <c r="K130" s="51" t="str">
        <f t="shared" si="8"/>
        <v/>
      </c>
      <c r="L130" s="51"/>
      <c r="M130" s="51" t="str">
        <f t="shared" si="9"/>
        <v/>
      </c>
      <c r="N130" s="51"/>
      <c r="O130" s="51" t="str">
        <f t="shared" si="10"/>
        <v/>
      </c>
      <c r="P130" s="51"/>
      <c r="Q130" s="51" t="str">
        <f t="shared" si="11"/>
        <v/>
      </c>
      <c r="R130" s="54" t="str">
        <f t="shared" si="12"/>
        <v/>
      </c>
      <c r="S130" s="51"/>
    </row>
    <row r="131" spans="2:19" ht="37.5">
      <c r="B131" s="51" t="s">
        <v>171</v>
      </c>
      <c r="C131" s="51"/>
      <c r="D131" s="51"/>
      <c r="E131" s="51"/>
      <c r="F131" s="51"/>
      <c r="G131" s="51"/>
      <c r="H131" s="51"/>
      <c r="I131" s="51" t="str">
        <f t="shared" si="7"/>
        <v/>
      </c>
      <c r="J131" s="51"/>
      <c r="K131" s="51" t="str">
        <f t="shared" si="8"/>
        <v/>
      </c>
      <c r="L131" s="51"/>
      <c r="M131" s="51" t="str">
        <f t="shared" si="9"/>
        <v/>
      </c>
      <c r="N131" s="51"/>
      <c r="O131" s="51" t="str">
        <f t="shared" si="10"/>
        <v/>
      </c>
      <c r="P131" s="51"/>
      <c r="Q131" s="51" t="str">
        <f t="shared" si="11"/>
        <v/>
      </c>
      <c r="R131" s="54" t="str">
        <f t="shared" si="12"/>
        <v/>
      </c>
      <c r="S131" s="51"/>
    </row>
    <row r="132" spans="2:19" ht="37.5">
      <c r="B132" s="50" t="s">
        <v>172</v>
      </c>
      <c r="C132" s="51"/>
      <c r="D132" s="51"/>
      <c r="E132" s="51"/>
      <c r="F132" s="51"/>
      <c r="G132" s="51"/>
      <c r="H132" s="51"/>
      <c r="I132" s="51" t="str">
        <f t="shared" si="7"/>
        <v/>
      </c>
      <c r="J132" s="51"/>
      <c r="K132" s="51" t="str">
        <f t="shared" si="8"/>
        <v/>
      </c>
      <c r="L132" s="51"/>
      <c r="M132" s="51" t="str">
        <f t="shared" si="9"/>
        <v/>
      </c>
      <c r="N132" s="51"/>
      <c r="O132" s="51" t="str">
        <f t="shared" si="10"/>
        <v/>
      </c>
      <c r="P132" s="51"/>
      <c r="Q132" s="51" t="str">
        <f t="shared" si="11"/>
        <v/>
      </c>
      <c r="R132" s="54" t="str">
        <f t="shared" si="12"/>
        <v/>
      </c>
      <c r="S132" s="51"/>
    </row>
    <row r="133" spans="2:19" ht="37.5">
      <c r="B133" s="51" t="s">
        <v>173</v>
      </c>
      <c r="C133" s="51"/>
      <c r="D133" s="51"/>
      <c r="E133" s="51"/>
      <c r="F133" s="51"/>
      <c r="G133" s="51"/>
      <c r="H133" s="51"/>
      <c r="I133" s="51" t="str">
        <f t="shared" si="7"/>
        <v/>
      </c>
      <c r="J133" s="51"/>
      <c r="K133" s="51" t="str">
        <f t="shared" si="8"/>
        <v/>
      </c>
      <c r="L133" s="51"/>
      <c r="M133" s="51" t="str">
        <f t="shared" si="9"/>
        <v/>
      </c>
      <c r="N133" s="51"/>
      <c r="O133" s="51" t="str">
        <f t="shared" si="10"/>
        <v/>
      </c>
      <c r="P133" s="51"/>
      <c r="Q133" s="51" t="str">
        <f t="shared" si="11"/>
        <v/>
      </c>
      <c r="R133" s="54" t="str">
        <f t="shared" si="12"/>
        <v/>
      </c>
      <c r="S133" s="51"/>
    </row>
    <row r="134" spans="2:19" ht="37.5">
      <c r="B134" s="51" t="s">
        <v>174</v>
      </c>
      <c r="C134" s="51"/>
      <c r="D134" s="51"/>
      <c r="E134" s="51"/>
      <c r="F134" s="51"/>
      <c r="G134" s="51"/>
      <c r="H134" s="51"/>
      <c r="I134" s="51" t="str">
        <f t="shared" si="7"/>
        <v/>
      </c>
      <c r="J134" s="51"/>
      <c r="K134" s="51" t="str">
        <f t="shared" si="8"/>
        <v/>
      </c>
      <c r="L134" s="51"/>
      <c r="M134" s="51" t="str">
        <f t="shared" si="9"/>
        <v/>
      </c>
      <c r="N134" s="51"/>
      <c r="O134" s="51" t="str">
        <f t="shared" si="10"/>
        <v/>
      </c>
      <c r="P134" s="51"/>
      <c r="Q134" s="51" t="str">
        <f t="shared" si="11"/>
        <v/>
      </c>
      <c r="R134" s="54" t="str">
        <f t="shared" si="12"/>
        <v/>
      </c>
      <c r="S134" s="51"/>
    </row>
    <row r="135" spans="2:19" ht="37.5">
      <c r="B135" s="51" t="s">
        <v>175</v>
      </c>
      <c r="C135" s="51"/>
      <c r="D135" s="51"/>
      <c r="E135" s="51"/>
      <c r="F135" s="51"/>
      <c r="G135" s="51"/>
      <c r="H135" s="51"/>
      <c r="I135" s="51" t="str">
        <f t="shared" si="7"/>
        <v/>
      </c>
      <c r="J135" s="51"/>
      <c r="K135" s="51" t="str">
        <f t="shared" si="8"/>
        <v/>
      </c>
      <c r="L135" s="51"/>
      <c r="M135" s="51" t="str">
        <f t="shared" si="9"/>
        <v/>
      </c>
      <c r="N135" s="51"/>
      <c r="O135" s="51" t="str">
        <f t="shared" si="10"/>
        <v/>
      </c>
      <c r="P135" s="51"/>
      <c r="Q135" s="51" t="str">
        <f t="shared" si="11"/>
        <v/>
      </c>
      <c r="R135" s="54" t="str">
        <f t="shared" si="12"/>
        <v/>
      </c>
      <c r="S135" s="51"/>
    </row>
    <row r="136" spans="2:19" ht="37.5">
      <c r="B136" s="50" t="s">
        <v>176</v>
      </c>
      <c r="C136" s="51"/>
      <c r="D136" s="51"/>
      <c r="E136" s="51"/>
      <c r="F136" s="51"/>
      <c r="G136" s="51"/>
      <c r="H136" s="51"/>
      <c r="I136" s="51" t="str">
        <f t="shared" si="7"/>
        <v/>
      </c>
      <c r="J136" s="51"/>
      <c r="K136" s="51" t="str">
        <f t="shared" si="8"/>
        <v/>
      </c>
      <c r="L136" s="51"/>
      <c r="M136" s="51" t="str">
        <f t="shared" si="9"/>
        <v/>
      </c>
      <c r="N136" s="51"/>
      <c r="O136" s="51" t="str">
        <f t="shared" si="10"/>
        <v/>
      </c>
      <c r="P136" s="51"/>
      <c r="Q136" s="51" t="str">
        <f t="shared" si="11"/>
        <v/>
      </c>
      <c r="R136" s="54" t="str">
        <f t="shared" si="12"/>
        <v/>
      </c>
      <c r="S136" s="51"/>
    </row>
    <row r="137" spans="2:19" ht="37.5">
      <c r="B137" s="51" t="s">
        <v>177</v>
      </c>
      <c r="C137" s="51"/>
      <c r="D137" s="51"/>
      <c r="E137" s="51"/>
      <c r="F137" s="51"/>
      <c r="G137" s="51"/>
      <c r="H137" s="51"/>
      <c r="I137" s="51" t="str">
        <f t="shared" si="7"/>
        <v/>
      </c>
      <c r="J137" s="51"/>
      <c r="K137" s="51" t="str">
        <f t="shared" si="8"/>
        <v/>
      </c>
      <c r="L137" s="51"/>
      <c r="M137" s="51" t="str">
        <f t="shared" si="9"/>
        <v/>
      </c>
      <c r="N137" s="51"/>
      <c r="O137" s="51" t="str">
        <f t="shared" si="10"/>
        <v/>
      </c>
      <c r="P137" s="51"/>
      <c r="Q137" s="51" t="str">
        <f t="shared" si="11"/>
        <v/>
      </c>
      <c r="R137" s="54" t="str">
        <f t="shared" si="12"/>
        <v/>
      </c>
      <c r="S137" s="51"/>
    </row>
    <row r="138" spans="2:19" ht="37.5">
      <c r="B138" s="51" t="s">
        <v>178</v>
      </c>
      <c r="C138" s="51"/>
      <c r="D138" s="51"/>
      <c r="E138" s="51"/>
      <c r="F138" s="51"/>
      <c r="G138" s="51"/>
      <c r="H138" s="51"/>
      <c r="I138" s="51" t="str">
        <f t="shared" si="7"/>
        <v/>
      </c>
      <c r="J138" s="51"/>
      <c r="K138" s="51" t="str">
        <f t="shared" si="8"/>
        <v/>
      </c>
      <c r="L138" s="51"/>
      <c r="M138" s="51" t="str">
        <f t="shared" si="9"/>
        <v/>
      </c>
      <c r="N138" s="51"/>
      <c r="O138" s="51" t="str">
        <f t="shared" si="10"/>
        <v/>
      </c>
      <c r="P138" s="51"/>
      <c r="Q138" s="51" t="str">
        <f t="shared" si="11"/>
        <v/>
      </c>
      <c r="R138" s="54" t="str">
        <f t="shared" si="12"/>
        <v/>
      </c>
      <c r="S138" s="51"/>
    </row>
    <row r="139" spans="2:19" ht="37.5">
      <c r="B139" s="51" t="s">
        <v>179</v>
      </c>
      <c r="C139" s="51"/>
      <c r="D139" s="51"/>
      <c r="E139" s="51"/>
      <c r="F139" s="51"/>
      <c r="G139" s="51"/>
      <c r="H139" s="51"/>
      <c r="I139" s="51" t="str">
        <f t="shared" si="7"/>
        <v/>
      </c>
      <c r="J139" s="51"/>
      <c r="K139" s="51" t="str">
        <f t="shared" si="8"/>
        <v/>
      </c>
      <c r="L139" s="51"/>
      <c r="M139" s="51" t="str">
        <f t="shared" si="9"/>
        <v/>
      </c>
      <c r="N139" s="51"/>
      <c r="O139" s="51" t="str">
        <f t="shared" si="10"/>
        <v/>
      </c>
      <c r="P139" s="51"/>
      <c r="Q139" s="51" t="str">
        <f t="shared" si="11"/>
        <v/>
      </c>
      <c r="R139" s="54" t="str">
        <f t="shared" si="12"/>
        <v/>
      </c>
      <c r="S139" s="51"/>
    </row>
    <row r="140" spans="2:19" ht="37.5">
      <c r="B140" s="50" t="s">
        <v>180</v>
      </c>
      <c r="C140" s="51"/>
      <c r="D140" s="51"/>
      <c r="E140" s="51"/>
      <c r="F140" s="51"/>
      <c r="G140" s="51"/>
      <c r="H140" s="51"/>
      <c r="I140" s="51" t="str">
        <f t="shared" si="7"/>
        <v/>
      </c>
      <c r="J140" s="51"/>
      <c r="K140" s="51" t="str">
        <f t="shared" si="8"/>
        <v/>
      </c>
      <c r="L140" s="51"/>
      <c r="M140" s="51" t="str">
        <f t="shared" si="9"/>
        <v/>
      </c>
      <c r="N140" s="51"/>
      <c r="O140" s="51" t="str">
        <f t="shared" si="10"/>
        <v/>
      </c>
      <c r="P140" s="51"/>
      <c r="Q140" s="51" t="str">
        <f t="shared" si="11"/>
        <v/>
      </c>
      <c r="R140" s="54" t="str">
        <f t="shared" si="12"/>
        <v/>
      </c>
      <c r="S140" s="51"/>
    </row>
    <row r="141" spans="2:19" ht="37.5">
      <c r="B141" s="51" t="s">
        <v>181</v>
      </c>
      <c r="C141" s="51"/>
      <c r="D141" s="51"/>
      <c r="E141" s="51"/>
      <c r="F141" s="51"/>
      <c r="G141" s="51"/>
      <c r="H141" s="51"/>
      <c r="I141" s="51" t="str">
        <f t="shared" si="7"/>
        <v/>
      </c>
      <c r="J141" s="51"/>
      <c r="K141" s="51" t="str">
        <f t="shared" si="8"/>
        <v/>
      </c>
      <c r="L141" s="51"/>
      <c r="M141" s="51" t="str">
        <f t="shared" si="9"/>
        <v/>
      </c>
      <c r="N141" s="51"/>
      <c r="O141" s="51" t="str">
        <f t="shared" si="10"/>
        <v/>
      </c>
      <c r="P141" s="51"/>
      <c r="Q141" s="51" t="str">
        <f t="shared" si="11"/>
        <v/>
      </c>
      <c r="R141" s="54" t="str">
        <f t="shared" si="12"/>
        <v/>
      </c>
      <c r="S141" s="51"/>
    </row>
    <row r="142" spans="2:19" ht="37.5">
      <c r="B142" s="51" t="s">
        <v>182</v>
      </c>
      <c r="C142" s="51"/>
      <c r="D142" s="51"/>
      <c r="E142" s="51"/>
      <c r="F142" s="51"/>
      <c r="G142" s="51"/>
      <c r="H142" s="51"/>
      <c r="I142" s="51" t="str">
        <f t="shared" si="7"/>
        <v/>
      </c>
      <c r="J142" s="51"/>
      <c r="K142" s="51" t="str">
        <f t="shared" si="8"/>
        <v/>
      </c>
      <c r="L142" s="51"/>
      <c r="M142" s="51" t="str">
        <f t="shared" si="9"/>
        <v/>
      </c>
      <c r="N142" s="51"/>
      <c r="O142" s="51" t="str">
        <f t="shared" si="10"/>
        <v/>
      </c>
      <c r="P142" s="51"/>
      <c r="Q142" s="51" t="str">
        <f t="shared" si="11"/>
        <v/>
      </c>
      <c r="R142" s="54" t="str">
        <f t="shared" si="12"/>
        <v/>
      </c>
      <c r="S142" s="51"/>
    </row>
    <row r="143" spans="2:19" ht="37.5">
      <c r="B143" s="51" t="s">
        <v>183</v>
      </c>
      <c r="C143" s="51"/>
      <c r="D143" s="51"/>
      <c r="E143" s="51"/>
      <c r="F143" s="51"/>
      <c r="G143" s="51"/>
      <c r="H143" s="51"/>
      <c r="I143" s="51" t="str">
        <f aca="true" t="shared" si="13" ref="I143:I206">IF(H143="Low",5,IF(H143="Medium",3,IF(H143="high",1,"")))</f>
        <v/>
      </c>
      <c r="J143" s="51"/>
      <c r="K143" s="51" t="str">
        <f aca="true" t="shared" si="14" ref="K143:K206">IF(J143="Unsupportive",1,IF(J143="Neutral",3,IF(J143="Supportive",5,"")))</f>
        <v/>
      </c>
      <c r="L143" s="51"/>
      <c r="M143" s="51" t="str">
        <f aca="true" t="shared" si="15" ref="M143:M206">IF(L143="Controversial",1,IF(L143="Indifferent",3,IF(L143="Popular",5,"")))</f>
        <v/>
      </c>
      <c r="N143" s="51"/>
      <c r="O143" s="51" t="str">
        <f aca="true" t="shared" si="16" ref="O143:O206">IF(N143="Leader",5,IF(N143="Collaborator",3,IF(N143="Influencer",1,"")))</f>
        <v/>
      </c>
      <c r="P143" s="51"/>
      <c r="Q143" s="51" t="str">
        <f aca="true" t="shared" si="17" ref="Q143:Q206">IF(P143="Potential negative effects",1,IF(P143="Neutral",3,IF(P143="Potential positive effects",5,"")))</f>
        <v/>
      </c>
      <c r="R143" s="54" t="str">
        <f aca="true" t="shared" si="18" ref="R143:R206">IF(Q143="","",IF(O143="","",IF(M143="","",IF(K143="","",IF(I143="","",SUM(Q143*$P$14,O143*$N$14,M143*$L$14,K143*$J$14,I143*$H$14))))))</f>
        <v/>
      </c>
      <c r="S143" s="51"/>
    </row>
    <row r="144" spans="2:19" ht="37.5">
      <c r="B144" s="50" t="s">
        <v>184</v>
      </c>
      <c r="C144" s="51"/>
      <c r="D144" s="51"/>
      <c r="E144" s="51"/>
      <c r="F144" s="51"/>
      <c r="G144" s="51"/>
      <c r="H144" s="51"/>
      <c r="I144" s="51" t="str">
        <f t="shared" si="13"/>
        <v/>
      </c>
      <c r="J144" s="51"/>
      <c r="K144" s="51" t="str">
        <f t="shared" si="14"/>
        <v/>
      </c>
      <c r="L144" s="51"/>
      <c r="M144" s="51" t="str">
        <f t="shared" si="15"/>
        <v/>
      </c>
      <c r="N144" s="51"/>
      <c r="O144" s="51" t="str">
        <f t="shared" si="16"/>
        <v/>
      </c>
      <c r="P144" s="51"/>
      <c r="Q144" s="51" t="str">
        <f t="shared" si="17"/>
        <v/>
      </c>
      <c r="R144" s="54" t="str">
        <f t="shared" si="18"/>
        <v/>
      </c>
      <c r="S144" s="51"/>
    </row>
    <row r="145" spans="2:19" ht="37.5">
      <c r="B145" s="51" t="s">
        <v>185</v>
      </c>
      <c r="C145" s="51"/>
      <c r="D145" s="51"/>
      <c r="E145" s="51"/>
      <c r="F145" s="51"/>
      <c r="G145" s="51"/>
      <c r="H145" s="51"/>
      <c r="I145" s="51" t="str">
        <f t="shared" si="13"/>
        <v/>
      </c>
      <c r="J145" s="51"/>
      <c r="K145" s="51" t="str">
        <f t="shared" si="14"/>
        <v/>
      </c>
      <c r="L145" s="51"/>
      <c r="M145" s="51" t="str">
        <f t="shared" si="15"/>
        <v/>
      </c>
      <c r="N145" s="51"/>
      <c r="O145" s="51" t="str">
        <f t="shared" si="16"/>
        <v/>
      </c>
      <c r="P145" s="51"/>
      <c r="Q145" s="51" t="str">
        <f t="shared" si="17"/>
        <v/>
      </c>
      <c r="R145" s="54" t="str">
        <f t="shared" si="18"/>
        <v/>
      </c>
      <c r="S145" s="51"/>
    </row>
    <row r="146" spans="2:19" ht="37.5">
      <c r="B146" s="51" t="s">
        <v>186</v>
      </c>
      <c r="C146" s="51"/>
      <c r="D146" s="51"/>
      <c r="E146" s="51"/>
      <c r="F146" s="51"/>
      <c r="G146" s="51"/>
      <c r="H146" s="51"/>
      <c r="I146" s="51" t="str">
        <f t="shared" si="13"/>
        <v/>
      </c>
      <c r="J146" s="51"/>
      <c r="K146" s="51" t="str">
        <f t="shared" si="14"/>
        <v/>
      </c>
      <c r="L146" s="51"/>
      <c r="M146" s="51" t="str">
        <f t="shared" si="15"/>
        <v/>
      </c>
      <c r="N146" s="51"/>
      <c r="O146" s="51" t="str">
        <f t="shared" si="16"/>
        <v/>
      </c>
      <c r="P146" s="51"/>
      <c r="Q146" s="51" t="str">
        <f t="shared" si="17"/>
        <v/>
      </c>
      <c r="R146" s="54" t="str">
        <f t="shared" si="18"/>
        <v/>
      </c>
      <c r="S146" s="51"/>
    </row>
    <row r="147" spans="2:19" ht="37.5">
      <c r="B147" s="51" t="s">
        <v>187</v>
      </c>
      <c r="C147" s="51"/>
      <c r="D147" s="51"/>
      <c r="E147" s="51"/>
      <c r="F147" s="51"/>
      <c r="G147" s="51"/>
      <c r="H147" s="51"/>
      <c r="I147" s="51" t="str">
        <f t="shared" si="13"/>
        <v/>
      </c>
      <c r="J147" s="51"/>
      <c r="K147" s="51" t="str">
        <f t="shared" si="14"/>
        <v/>
      </c>
      <c r="L147" s="51"/>
      <c r="M147" s="51" t="str">
        <f t="shared" si="15"/>
        <v/>
      </c>
      <c r="N147" s="51"/>
      <c r="O147" s="51" t="str">
        <f t="shared" si="16"/>
        <v/>
      </c>
      <c r="P147" s="51"/>
      <c r="Q147" s="51" t="str">
        <f t="shared" si="17"/>
        <v/>
      </c>
      <c r="R147" s="54" t="str">
        <f t="shared" si="18"/>
        <v/>
      </c>
      <c r="S147" s="51"/>
    </row>
    <row r="148" spans="2:19" ht="37.5">
      <c r="B148" s="50" t="s">
        <v>188</v>
      </c>
      <c r="C148" s="51"/>
      <c r="D148" s="51"/>
      <c r="E148" s="51"/>
      <c r="F148" s="51"/>
      <c r="G148" s="51"/>
      <c r="H148" s="51"/>
      <c r="I148" s="51" t="str">
        <f t="shared" si="13"/>
        <v/>
      </c>
      <c r="J148" s="51"/>
      <c r="K148" s="51" t="str">
        <f t="shared" si="14"/>
        <v/>
      </c>
      <c r="L148" s="51"/>
      <c r="M148" s="51" t="str">
        <f t="shared" si="15"/>
        <v/>
      </c>
      <c r="N148" s="51"/>
      <c r="O148" s="51" t="str">
        <f t="shared" si="16"/>
        <v/>
      </c>
      <c r="P148" s="51"/>
      <c r="Q148" s="51" t="str">
        <f t="shared" si="17"/>
        <v/>
      </c>
      <c r="R148" s="54" t="str">
        <f t="shared" si="18"/>
        <v/>
      </c>
      <c r="S148" s="51"/>
    </row>
    <row r="149" spans="2:19" ht="37.5">
      <c r="B149" s="51" t="s">
        <v>189</v>
      </c>
      <c r="C149" s="51"/>
      <c r="D149" s="51"/>
      <c r="E149" s="51"/>
      <c r="F149" s="51"/>
      <c r="G149" s="51"/>
      <c r="H149" s="51"/>
      <c r="I149" s="51" t="str">
        <f t="shared" si="13"/>
        <v/>
      </c>
      <c r="J149" s="51"/>
      <c r="K149" s="51" t="str">
        <f t="shared" si="14"/>
        <v/>
      </c>
      <c r="L149" s="51"/>
      <c r="M149" s="51" t="str">
        <f t="shared" si="15"/>
        <v/>
      </c>
      <c r="N149" s="51"/>
      <c r="O149" s="51" t="str">
        <f t="shared" si="16"/>
        <v/>
      </c>
      <c r="P149" s="51"/>
      <c r="Q149" s="51" t="str">
        <f t="shared" si="17"/>
        <v/>
      </c>
      <c r="R149" s="54" t="str">
        <f t="shared" si="18"/>
        <v/>
      </c>
      <c r="S149" s="51"/>
    </row>
    <row r="150" spans="2:19" ht="37.5">
      <c r="B150" s="51" t="s">
        <v>190</v>
      </c>
      <c r="C150" s="51"/>
      <c r="D150" s="51"/>
      <c r="E150" s="51"/>
      <c r="F150" s="51"/>
      <c r="G150" s="51"/>
      <c r="H150" s="51"/>
      <c r="I150" s="51" t="str">
        <f t="shared" si="13"/>
        <v/>
      </c>
      <c r="J150" s="51"/>
      <c r="K150" s="51" t="str">
        <f t="shared" si="14"/>
        <v/>
      </c>
      <c r="L150" s="51"/>
      <c r="M150" s="51" t="str">
        <f t="shared" si="15"/>
        <v/>
      </c>
      <c r="N150" s="51"/>
      <c r="O150" s="51" t="str">
        <f t="shared" si="16"/>
        <v/>
      </c>
      <c r="P150" s="51"/>
      <c r="Q150" s="51" t="str">
        <f t="shared" si="17"/>
        <v/>
      </c>
      <c r="R150" s="54" t="str">
        <f t="shared" si="18"/>
        <v/>
      </c>
      <c r="S150" s="51"/>
    </row>
    <row r="151" spans="2:19" ht="37.5">
      <c r="B151" s="51" t="s">
        <v>191</v>
      </c>
      <c r="C151" s="51"/>
      <c r="D151" s="51"/>
      <c r="E151" s="51"/>
      <c r="F151" s="51"/>
      <c r="G151" s="51"/>
      <c r="H151" s="51"/>
      <c r="I151" s="51" t="str">
        <f t="shared" si="13"/>
        <v/>
      </c>
      <c r="J151" s="51"/>
      <c r="K151" s="51" t="str">
        <f t="shared" si="14"/>
        <v/>
      </c>
      <c r="L151" s="51"/>
      <c r="M151" s="51" t="str">
        <f t="shared" si="15"/>
        <v/>
      </c>
      <c r="N151" s="51"/>
      <c r="O151" s="51" t="str">
        <f t="shared" si="16"/>
        <v/>
      </c>
      <c r="P151" s="51"/>
      <c r="Q151" s="51" t="str">
        <f t="shared" si="17"/>
        <v/>
      </c>
      <c r="R151" s="54" t="str">
        <f t="shared" si="18"/>
        <v/>
      </c>
      <c r="S151" s="51"/>
    </row>
    <row r="152" spans="2:19" ht="37.5">
      <c r="B152" s="50" t="s">
        <v>192</v>
      </c>
      <c r="C152" s="51"/>
      <c r="D152" s="51"/>
      <c r="E152" s="51"/>
      <c r="F152" s="51"/>
      <c r="G152" s="51"/>
      <c r="H152" s="51"/>
      <c r="I152" s="51" t="str">
        <f t="shared" si="13"/>
        <v/>
      </c>
      <c r="J152" s="51"/>
      <c r="K152" s="51" t="str">
        <f t="shared" si="14"/>
        <v/>
      </c>
      <c r="L152" s="51"/>
      <c r="M152" s="51" t="str">
        <f t="shared" si="15"/>
        <v/>
      </c>
      <c r="N152" s="51"/>
      <c r="O152" s="51" t="str">
        <f t="shared" si="16"/>
        <v/>
      </c>
      <c r="P152" s="51"/>
      <c r="Q152" s="51" t="str">
        <f t="shared" si="17"/>
        <v/>
      </c>
      <c r="R152" s="54" t="str">
        <f t="shared" si="18"/>
        <v/>
      </c>
      <c r="S152" s="51"/>
    </row>
    <row r="153" spans="2:19" ht="37.5">
      <c r="B153" s="51" t="s">
        <v>193</v>
      </c>
      <c r="C153" s="51"/>
      <c r="D153" s="51"/>
      <c r="E153" s="51"/>
      <c r="F153" s="51"/>
      <c r="G153" s="51"/>
      <c r="H153" s="51"/>
      <c r="I153" s="51" t="str">
        <f t="shared" si="13"/>
        <v/>
      </c>
      <c r="J153" s="51"/>
      <c r="K153" s="51" t="str">
        <f t="shared" si="14"/>
        <v/>
      </c>
      <c r="L153" s="51"/>
      <c r="M153" s="51" t="str">
        <f t="shared" si="15"/>
        <v/>
      </c>
      <c r="N153" s="51"/>
      <c r="O153" s="51" t="str">
        <f t="shared" si="16"/>
        <v/>
      </c>
      <c r="P153" s="51"/>
      <c r="Q153" s="51" t="str">
        <f t="shared" si="17"/>
        <v/>
      </c>
      <c r="R153" s="54" t="str">
        <f t="shared" si="18"/>
        <v/>
      </c>
      <c r="S153" s="51"/>
    </row>
    <row r="154" spans="2:19" ht="37.5">
      <c r="B154" s="51" t="s">
        <v>194</v>
      </c>
      <c r="C154" s="51"/>
      <c r="D154" s="51"/>
      <c r="E154" s="51"/>
      <c r="F154" s="51"/>
      <c r="G154" s="51"/>
      <c r="H154" s="51"/>
      <c r="I154" s="51" t="str">
        <f t="shared" si="13"/>
        <v/>
      </c>
      <c r="J154" s="51"/>
      <c r="K154" s="51" t="str">
        <f t="shared" si="14"/>
        <v/>
      </c>
      <c r="L154" s="51"/>
      <c r="M154" s="51" t="str">
        <f t="shared" si="15"/>
        <v/>
      </c>
      <c r="N154" s="51"/>
      <c r="O154" s="51" t="str">
        <f t="shared" si="16"/>
        <v/>
      </c>
      <c r="P154" s="51"/>
      <c r="Q154" s="51" t="str">
        <f t="shared" si="17"/>
        <v/>
      </c>
      <c r="R154" s="54" t="str">
        <f t="shared" si="18"/>
        <v/>
      </c>
      <c r="S154" s="51"/>
    </row>
    <row r="155" spans="2:19" ht="37.5">
      <c r="B155" s="51" t="s">
        <v>195</v>
      </c>
      <c r="C155" s="51"/>
      <c r="D155" s="51"/>
      <c r="E155" s="51"/>
      <c r="F155" s="51"/>
      <c r="G155" s="51"/>
      <c r="H155" s="51"/>
      <c r="I155" s="51" t="str">
        <f t="shared" si="13"/>
        <v/>
      </c>
      <c r="J155" s="51"/>
      <c r="K155" s="51" t="str">
        <f t="shared" si="14"/>
        <v/>
      </c>
      <c r="L155" s="51"/>
      <c r="M155" s="51" t="str">
        <f t="shared" si="15"/>
        <v/>
      </c>
      <c r="N155" s="51"/>
      <c r="O155" s="51" t="str">
        <f t="shared" si="16"/>
        <v/>
      </c>
      <c r="P155" s="51"/>
      <c r="Q155" s="51" t="str">
        <f t="shared" si="17"/>
        <v/>
      </c>
      <c r="R155" s="54" t="str">
        <f t="shared" si="18"/>
        <v/>
      </c>
      <c r="S155" s="51"/>
    </row>
    <row r="156" spans="2:19" ht="37.5">
      <c r="B156" s="50" t="s">
        <v>196</v>
      </c>
      <c r="C156" s="51"/>
      <c r="D156" s="51"/>
      <c r="E156" s="51"/>
      <c r="F156" s="51"/>
      <c r="G156" s="51"/>
      <c r="H156" s="51"/>
      <c r="I156" s="51" t="str">
        <f t="shared" si="13"/>
        <v/>
      </c>
      <c r="J156" s="51"/>
      <c r="K156" s="51" t="str">
        <f t="shared" si="14"/>
        <v/>
      </c>
      <c r="L156" s="51"/>
      <c r="M156" s="51" t="str">
        <f t="shared" si="15"/>
        <v/>
      </c>
      <c r="N156" s="51"/>
      <c r="O156" s="51" t="str">
        <f t="shared" si="16"/>
        <v/>
      </c>
      <c r="P156" s="51"/>
      <c r="Q156" s="51" t="str">
        <f t="shared" si="17"/>
        <v/>
      </c>
      <c r="R156" s="54" t="str">
        <f t="shared" si="18"/>
        <v/>
      </c>
      <c r="S156" s="51"/>
    </row>
    <row r="157" spans="2:19" ht="37.5">
      <c r="B157" s="51" t="s">
        <v>197</v>
      </c>
      <c r="C157" s="51"/>
      <c r="D157" s="51"/>
      <c r="E157" s="51"/>
      <c r="F157" s="51"/>
      <c r="G157" s="51"/>
      <c r="H157" s="51"/>
      <c r="I157" s="51" t="str">
        <f t="shared" si="13"/>
        <v/>
      </c>
      <c r="J157" s="51"/>
      <c r="K157" s="51" t="str">
        <f t="shared" si="14"/>
        <v/>
      </c>
      <c r="L157" s="51"/>
      <c r="M157" s="51" t="str">
        <f t="shared" si="15"/>
        <v/>
      </c>
      <c r="N157" s="51"/>
      <c r="O157" s="51" t="str">
        <f t="shared" si="16"/>
        <v/>
      </c>
      <c r="P157" s="51"/>
      <c r="Q157" s="51" t="str">
        <f t="shared" si="17"/>
        <v/>
      </c>
      <c r="R157" s="54" t="str">
        <f t="shared" si="18"/>
        <v/>
      </c>
      <c r="S157" s="51"/>
    </row>
    <row r="158" spans="2:19" ht="37.5">
      <c r="B158" s="51" t="s">
        <v>198</v>
      </c>
      <c r="C158" s="51"/>
      <c r="D158" s="51"/>
      <c r="E158" s="51"/>
      <c r="F158" s="51"/>
      <c r="G158" s="51"/>
      <c r="H158" s="51"/>
      <c r="I158" s="51" t="str">
        <f t="shared" si="13"/>
        <v/>
      </c>
      <c r="J158" s="51"/>
      <c r="K158" s="51" t="str">
        <f t="shared" si="14"/>
        <v/>
      </c>
      <c r="L158" s="51"/>
      <c r="M158" s="51" t="str">
        <f t="shared" si="15"/>
        <v/>
      </c>
      <c r="N158" s="51"/>
      <c r="O158" s="51" t="str">
        <f t="shared" si="16"/>
        <v/>
      </c>
      <c r="P158" s="51"/>
      <c r="Q158" s="51" t="str">
        <f t="shared" si="17"/>
        <v/>
      </c>
      <c r="R158" s="54" t="str">
        <f t="shared" si="18"/>
        <v/>
      </c>
      <c r="S158" s="51"/>
    </row>
    <row r="159" spans="2:19" ht="37.5">
      <c r="B159" s="51" t="s">
        <v>199</v>
      </c>
      <c r="C159" s="51"/>
      <c r="D159" s="51"/>
      <c r="E159" s="51"/>
      <c r="F159" s="51"/>
      <c r="G159" s="51"/>
      <c r="H159" s="51"/>
      <c r="I159" s="51" t="str">
        <f t="shared" si="13"/>
        <v/>
      </c>
      <c r="J159" s="51"/>
      <c r="K159" s="51" t="str">
        <f t="shared" si="14"/>
        <v/>
      </c>
      <c r="L159" s="51"/>
      <c r="M159" s="51" t="str">
        <f t="shared" si="15"/>
        <v/>
      </c>
      <c r="N159" s="51"/>
      <c r="O159" s="51" t="str">
        <f t="shared" si="16"/>
        <v/>
      </c>
      <c r="P159" s="51"/>
      <c r="Q159" s="51" t="str">
        <f t="shared" si="17"/>
        <v/>
      </c>
      <c r="R159" s="54" t="str">
        <f t="shared" si="18"/>
        <v/>
      </c>
      <c r="S159" s="51"/>
    </row>
    <row r="160" spans="2:19" ht="37.5">
      <c r="B160" s="50" t="s">
        <v>200</v>
      </c>
      <c r="C160" s="51"/>
      <c r="D160" s="51"/>
      <c r="E160" s="51"/>
      <c r="F160" s="51"/>
      <c r="G160" s="51"/>
      <c r="H160" s="51"/>
      <c r="I160" s="51" t="str">
        <f t="shared" si="13"/>
        <v/>
      </c>
      <c r="J160" s="51"/>
      <c r="K160" s="51" t="str">
        <f t="shared" si="14"/>
        <v/>
      </c>
      <c r="L160" s="51"/>
      <c r="M160" s="51" t="str">
        <f t="shared" si="15"/>
        <v/>
      </c>
      <c r="N160" s="51"/>
      <c r="O160" s="51" t="str">
        <f t="shared" si="16"/>
        <v/>
      </c>
      <c r="P160" s="51"/>
      <c r="Q160" s="51" t="str">
        <f t="shared" si="17"/>
        <v/>
      </c>
      <c r="R160" s="54" t="str">
        <f t="shared" si="18"/>
        <v/>
      </c>
      <c r="S160" s="51"/>
    </row>
    <row r="161" spans="2:19" ht="37.5">
      <c r="B161" s="51" t="s">
        <v>201</v>
      </c>
      <c r="C161" s="51"/>
      <c r="D161" s="51"/>
      <c r="E161" s="51"/>
      <c r="F161" s="51"/>
      <c r="G161" s="51"/>
      <c r="H161" s="51"/>
      <c r="I161" s="51" t="str">
        <f t="shared" si="13"/>
        <v/>
      </c>
      <c r="J161" s="51"/>
      <c r="K161" s="51" t="str">
        <f t="shared" si="14"/>
        <v/>
      </c>
      <c r="L161" s="51"/>
      <c r="M161" s="51" t="str">
        <f t="shared" si="15"/>
        <v/>
      </c>
      <c r="N161" s="51"/>
      <c r="O161" s="51" t="str">
        <f t="shared" si="16"/>
        <v/>
      </c>
      <c r="P161" s="51"/>
      <c r="Q161" s="51" t="str">
        <f t="shared" si="17"/>
        <v/>
      </c>
      <c r="R161" s="54" t="str">
        <f t="shared" si="18"/>
        <v/>
      </c>
      <c r="S161" s="51"/>
    </row>
    <row r="162" spans="2:19" ht="37.5">
      <c r="B162" s="51" t="s">
        <v>202</v>
      </c>
      <c r="C162" s="51"/>
      <c r="D162" s="51"/>
      <c r="E162" s="51"/>
      <c r="F162" s="51"/>
      <c r="G162" s="51"/>
      <c r="H162" s="51"/>
      <c r="I162" s="51" t="str">
        <f t="shared" si="13"/>
        <v/>
      </c>
      <c r="J162" s="51"/>
      <c r="K162" s="51" t="str">
        <f t="shared" si="14"/>
        <v/>
      </c>
      <c r="L162" s="51"/>
      <c r="M162" s="51" t="str">
        <f t="shared" si="15"/>
        <v/>
      </c>
      <c r="N162" s="51"/>
      <c r="O162" s="51" t="str">
        <f t="shared" si="16"/>
        <v/>
      </c>
      <c r="P162" s="51"/>
      <c r="Q162" s="51" t="str">
        <f t="shared" si="17"/>
        <v/>
      </c>
      <c r="R162" s="54" t="str">
        <f t="shared" si="18"/>
        <v/>
      </c>
      <c r="S162" s="51"/>
    </row>
    <row r="163" spans="2:19" ht="37.5">
      <c r="B163" s="51" t="s">
        <v>203</v>
      </c>
      <c r="C163" s="51"/>
      <c r="D163" s="51"/>
      <c r="E163" s="51"/>
      <c r="F163" s="51"/>
      <c r="G163" s="51"/>
      <c r="H163" s="51"/>
      <c r="I163" s="51" t="str">
        <f t="shared" si="13"/>
        <v/>
      </c>
      <c r="J163" s="51"/>
      <c r="K163" s="51" t="str">
        <f t="shared" si="14"/>
        <v/>
      </c>
      <c r="L163" s="51"/>
      <c r="M163" s="51" t="str">
        <f t="shared" si="15"/>
        <v/>
      </c>
      <c r="N163" s="51"/>
      <c r="O163" s="51" t="str">
        <f t="shared" si="16"/>
        <v/>
      </c>
      <c r="P163" s="51"/>
      <c r="Q163" s="51" t="str">
        <f t="shared" si="17"/>
        <v/>
      </c>
      <c r="R163" s="54" t="str">
        <f t="shared" si="18"/>
        <v/>
      </c>
      <c r="S163" s="51"/>
    </row>
    <row r="164" spans="2:19" ht="37.5">
      <c r="B164" s="50" t="s">
        <v>204</v>
      </c>
      <c r="C164" s="51"/>
      <c r="D164" s="51"/>
      <c r="E164" s="51"/>
      <c r="F164" s="51"/>
      <c r="G164" s="51"/>
      <c r="H164" s="51"/>
      <c r="I164" s="51" t="str">
        <f t="shared" si="13"/>
        <v/>
      </c>
      <c r="J164" s="51"/>
      <c r="K164" s="51" t="str">
        <f t="shared" si="14"/>
        <v/>
      </c>
      <c r="L164" s="51"/>
      <c r="M164" s="51" t="str">
        <f t="shared" si="15"/>
        <v/>
      </c>
      <c r="N164" s="51"/>
      <c r="O164" s="51" t="str">
        <f t="shared" si="16"/>
        <v/>
      </c>
      <c r="P164" s="51"/>
      <c r="Q164" s="51" t="str">
        <f t="shared" si="17"/>
        <v/>
      </c>
      <c r="R164" s="54" t="str">
        <f t="shared" si="18"/>
        <v/>
      </c>
      <c r="S164" s="51"/>
    </row>
    <row r="165" spans="2:19" ht="37.5">
      <c r="B165" s="51" t="s">
        <v>205</v>
      </c>
      <c r="C165" s="51"/>
      <c r="D165" s="51"/>
      <c r="E165" s="51"/>
      <c r="F165" s="51"/>
      <c r="G165" s="51"/>
      <c r="H165" s="51"/>
      <c r="I165" s="51" t="str">
        <f t="shared" si="13"/>
        <v/>
      </c>
      <c r="J165" s="51"/>
      <c r="K165" s="51" t="str">
        <f t="shared" si="14"/>
        <v/>
      </c>
      <c r="L165" s="51"/>
      <c r="M165" s="51" t="str">
        <f t="shared" si="15"/>
        <v/>
      </c>
      <c r="N165" s="51"/>
      <c r="O165" s="51" t="str">
        <f t="shared" si="16"/>
        <v/>
      </c>
      <c r="P165" s="51"/>
      <c r="Q165" s="51" t="str">
        <f t="shared" si="17"/>
        <v/>
      </c>
      <c r="R165" s="54" t="str">
        <f t="shared" si="18"/>
        <v/>
      </c>
      <c r="S165" s="51"/>
    </row>
    <row r="166" spans="2:19" ht="37.5">
      <c r="B166" s="51" t="s">
        <v>206</v>
      </c>
      <c r="C166" s="51"/>
      <c r="D166" s="51"/>
      <c r="E166" s="51"/>
      <c r="F166" s="51"/>
      <c r="G166" s="51"/>
      <c r="H166" s="51"/>
      <c r="I166" s="51" t="str">
        <f t="shared" si="13"/>
        <v/>
      </c>
      <c r="J166" s="51"/>
      <c r="K166" s="51" t="str">
        <f t="shared" si="14"/>
        <v/>
      </c>
      <c r="L166" s="51"/>
      <c r="M166" s="51" t="str">
        <f t="shared" si="15"/>
        <v/>
      </c>
      <c r="N166" s="51"/>
      <c r="O166" s="51" t="str">
        <f t="shared" si="16"/>
        <v/>
      </c>
      <c r="P166" s="51"/>
      <c r="Q166" s="51" t="str">
        <f t="shared" si="17"/>
        <v/>
      </c>
      <c r="R166" s="54" t="str">
        <f t="shared" si="18"/>
        <v/>
      </c>
      <c r="S166" s="51"/>
    </row>
    <row r="167" spans="2:19" ht="37.5">
      <c r="B167" s="51" t="s">
        <v>207</v>
      </c>
      <c r="C167" s="51"/>
      <c r="D167" s="51"/>
      <c r="E167" s="51"/>
      <c r="F167" s="51"/>
      <c r="G167" s="51"/>
      <c r="H167" s="51"/>
      <c r="I167" s="51" t="str">
        <f t="shared" si="13"/>
        <v/>
      </c>
      <c r="J167" s="51"/>
      <c r="K167" s="51" t="str">
        <f t="shared" si="14"/>
        <v/>
      </c>
      <c r="L167" s="51"/>
      <c r="M167" s="51" t="str">
        <f t="shared" si="15"/>
        <v/>
      </c>
      <c r="N167" s="51"/>
      <c r="O167" s="51" t="str">
        <f t="shared" si="16"/>
        <v/>
      </c>
      <c r="P167" s="51"/>
      <c r="Q167" s="51" t="str">
        <f t="shared" si="17"/>
        <v/>
      </c>
      <c r="R167" s="54" t="str">
        <f t="shared" si="18"/>
        <v/>
      </c>
      <c r="S167" s="51"/>
    </row>
    <row r="168" spans="2:19" ht="37.5">
      <c r="B168" s="50" t="s">
        <v>208</v>
      </c>
      <c r="C168" s="51"/>
      <c r="D168" s="51"/>
      <c r="E168" s="51"/>
      <c r="F168" s="51"/>
      <c r="G168" s="51"/>
      <c r="H168" s="51"/>
      <c r="I168" s="51" t="str">
        <f t="shared" si="13"/>
        <v/>
      </c>
      <c r="J168" s="51"/>
      <c r="K168" s="51" t="str">
        <f t="shared" si="14"/>
        <v/>
      </c>
      <c r="L168" s="51"/>
      <c r="M168" s="51" t="str">
        <f t="shared" si="15"/>
        <v/>
      </c>
      <c r="N168" s="51"/>
      <c r="O168" s="51" t="str">
        <f t="shared" si="16"/>
        <v/>
      </c>
      <c r="P168" s="51"/>
      <c r="Q168" s="51" t="str">
        <f t="shared" si="17"/>
        <v/>
      </c>
      <c r="R168" s="54" t="str">
        <f t="shared" si="18"/>
        <v/>
      </c>
      <c r="S168" s="51"/>
    </row>
    <row r="169" spans="2:19" ht="37.5">
      <c r="B169" s="51" t="s">
        <v>209</v>
      </c>
      <c r="C169" s="51"/>
      <c r="D169" s="51"/>
      <c r="E169" s="51"/>
      <c r="F169" s="51"/>
      <c r="G169" s="51"/>
      <c r="H169" s="51"/>
      <c r="I169" s="51" t="str">
        <f t="shared" si="13"/>
        <v/>
      </c>
      <c r="J169" s="51"/>
      <c r="K169" s="51" t="str">
        <f t="shared" si="14"/>
        <v/>
      </c>
      <c r="L169" s="51"/>
      <c r="M169" s="51" t="str">
        <f t="shared" si="15"/>
        <v/>
      </c>
      <c r="N169" s="51"/>
      <c r="O169" s="51" t="str">
        <f t="shared" si="16"/>
        <v/>
      </c>
      <c r="P169" s="51"/>
      <c r="Q169" s="51" t="str">
        <f t="shared" si="17"/>
        <v/>
      </c>
      <c r="R169" s="54" t="str">
        <f t="shared" si="18"/>
        <v/>
      </c>
      <c r="S169" s="51"/>
    </row>
    <row r="170" spans="2:19" ht="37.5">
      <c r="B170" s="51" t="s">
        <v>210</v>
      </c>
      <c r="C170" s="51"/>
      <c r="D170" s="51"/>
      <c r="E170" s="51"/>
      <c r="F170" s="51"/>
      <c r="G170" s="51"/>
      <c r="H170" s="51"/>
      <c r="I170" s="51" t="str">
        <f t="shared" si="13"/>
        <v/>
      </c>
      <c r="J170" s="51"/>
      <c r="K170" s="51" t="str">
        <f t="shared" si="14"/>
        <v/>
      </c>
      <c r="L170" s="51"/>
      <c r="M170" s="51" t="str">
        <f t="shared" si="15"/>
        <v/>
      </c>
      <c r="N170" s="51"/>
      <c r="O170" s="51" t="str">
        <f t="shared" si="16"/>
        <v/>
      </c>
      <c r="P170" s="51"/>
      <c r="Q170" s="51" t="str">
        <f t="shared" si="17"/>
        <v/>
      </c>
      <c r="R170" s="54" t="str">
        <f t="shared" si="18"/>
        <v/>
      </c>
      <c r="S170" s="51"/>
    </row>
    <row r="171" spans="2:19" ht="37.5">
      <c r="B171" s="51" t="s">
        <v>211</v>
      </c>
      <c r="C171" s="51"/>
      <c r="D171" s="51"/>
      <c r="E171" s="51"/>
      <c r="F171" s="51"/>
      <c r="G171" s="51"/>
      <c r="H171" s="51"/>
      <c r="I171" s="51" t="str">
        <f t="shared" si="13"/>
        <v/>
      </c>
      <c r="J171" s="51"/>
      <c r="K171" s="51" t="str">
        <f t="shared" si="14"/>
        <v/>
      </c>
      <c r="L171" s="51"/>
      <c r="M171" s="51" t="str">
        <f t="shared" si="15"/>
        <v/>
      </c>
      <c r="N171" s="51"/>
      <c r="O171" s="51" t="str">
        <f t="shared" si="16"/>
        <v/>
      </c>
      <c r="P171" s="51"/>
      <c r="Q171" s="51" t="str">
        <f t="shared" si="17"/>
        <v/>
      </c>
      <c r="R171" s="54" t="str">
        <f t="shared" si="18"/>
        <v/>
      </c>
      <c r="S171" s="51"/>
    </row>
    <row r="172" spans="2:19" ht="37.5">
      <c r="B172" s="50" t="s">
        <v>212</v>
      </c>
      <c r="C172" s="51"/>
      <c r="D172" s="51"/>
      <c r="E172" s="51"/>
      <c r="F172" s="51"/>
      <c r="G172" s="51"/>
      <c r="H172" s="51"/>
      <c r="I172" s="51" t="str">
        <f t="shared" si="13"/>
        <v/>
      </c>
      <c r="J172" s="51"/>
      <c r="K172" s="51" t="str">
        <f t="shared" si="14"/>
        <v/>
      </c>
      <c r="L172" s="51"/>
      <c r="M172" s="51" t="str">
        <f t="shared" si="15"/>
        <v/>
      </c>
      <c r="N172" s="51"/>
      <c r="O172" s="51" t="str">
        <f t="shared" si="16"/>
        <v/>
      </c>
      <c r="P172" s="51"/>
      <c r="Q172" s="51" t="str">
        <f t="shared" si="17"/>
        <v/>
      </c>
      <c r="R172" s="54" t="str">
        <f t="shared" si="18"/>
        <v/>
      </c>
      <c r="S172" s="51"/>
    </row>
    <row r="173" spans="2:19" ht="37.5">
      <c r="B173" s="51" t="s">
        <v>213</v>
      </c>
      <c r="C173" s="51"/>
      <c r="D173" s="51"/>
      <c r="E173" s="51"/>
      <c r="F173" s="51"/>
      <c r="G173" s="51"/>
      <c r="H173" s="51"/>
      <c r="I173" s="51" t="str">
        <f t="shared" si="13"/>
        <v/>
      </c>
      <c r="J173" s="51"/>
      <c r="K173" s="51" t="str">
        <f t="shared" si="14"/>
        <v/>
      </c>
      <c r="L173" s="51"/>
      <c r="M173" s="51" t="str">
        <f t="shared" si="15"/>
        <v/>
      </c>
      <c r="N173" s="51"/>
      <c r="O173" s="51" t="str">
        <f t="shared" si="16"/>
        <v/>
      </c>
      <c r="P173" s="51"/>
      <c r="Q173" s="51" t="str">
        <f t="shared" si="17"/>
        <v/>
      </c>
      <c r="R173" s="54" t="str">
        <f t="shared" si="18"/>
        <v/>
      </c>
      <c r="S173" s="51"/>
    </row>
    <row r="174" spans="2:19" ht="37.5">
      <c r="B174" s="51" t="s">
        <v>214</v>
      </c>
      <c r="C174" s="51"/>
      <c r="D174" s="51"/>
      <c r="E174" s="51"/>
      <c r="F174" s="51"/>
      <c r="G174" s="51"/>
      <c r="H174" s="51"/>
      <c r="I174" s="51" t="str">
        <f t="shared" si="13"/>
        <v/>
      </c>
      <c r="J174" s="51"/>
      <c r="K174" s="51" t="str">
        <f t="shared" si="14"/>
        <v/>
      </c>
      <c r="L174" s="51"/>
      <c r="M174" s="51" t="str">
        <f t="shared" si="15"/>
        <v/>
      </c>
      <c r="N174" s="51"/>
      <c r="O174" s="51" t="str">
        <f t="shared" si="16"/>
        <v/>
      </c>
      <c r="P174" s="51"/>
      <c r="Q174" s="51" t="str">
        <f t="shared" si="17"/>
        <v/>
      </c>
      <c r="R174" s="54" t="str">
        <f t="shared" si="18"/>
        <v/>
      </c>
      <c r="S174" s="51"/>
    </row>
    <row r="175" spans="2:19" ht="37.5">
      <c r="B175" s="51" t="s">
        <v>215</v>
      </c>
      <c r="C175" s="51"/>
      <c r="D175" s="51"/>
      <c r="E175" s="51"/>
      <c r="F175" s="51"/>
      <c r="G175" s="51"/>
      <c r="H175" s="51"/>
      <c r="I175" s="51" t="str">
        <f t="shared" si="13"/>
        <v/>
      </c>
      <c r="J175" s="51"/>
      <c r="K175" s="51" t="str">
        <f t="shared" si="14"/>
        <v/>
      </c>
      <c r="L175" s="51"/>
      <c r="M175" s="51" t="str">
        <f t="shared" si="15"/>
        <v/>
      </c>
      <c r="N175" s="51"/>
      <c r="O175" s="51" t="str">
        <f t="shared" si="16"/>
        <v/>
      </c>
      <c r="P175" s="51"/>
      <c r="Q175" s="51" t="str">
        <f t="shared" si="17"/>
        <v/>
      </c>
      <c r="R175" s="54" t="str">
        <f t="shared" si="18"/>
        <v/>
      </c>
      <c r="S175" s="51"/>
    </row>
    <row r="176" spans="2:19" ht="37.5">
      <c r="B176" s="50" t="s">
        <v>216</v>
      </c>
      <c r="C176" s="51"/>
      <c r="D176" s="51"/>
      <c r="E176" s="51"/>
      <c r="F176" s="51"/>
      <c r="G176" s="51"/>
      <c r="H176" s="51"/>
      <c r="I176" s="51" t="str">
        <f t="shared" si="13"/>
        <v/>
      </c>
      <c r="J176" s="51"/>
      <c r="K176" s="51" t="str">
        <f t="shared" si="14"/>
        <v/>
      </c>
      <c r="L176" s="51"/>
      <c r="M176" s="51" t="str">
        <f t="shared" si="15"/>
        <v/>
      </c>
      <c r="N176" s="51"/>
      <c r="O176" s="51" t="str">
        <f t="shared" si="16"/>
        <v/>
      </c>
      <c r="P176" s="51"/>
      <c r="Q176" s="51" t="str">
        <f t="shared" si="17"/>
        <v/>
      </c>
      <c r="R176" s="54" t="str">
        <f t="shared" si="18"/>
        <v/>
      </c>
      <c r="S176" s="51"/>
    </row>
    <row r="177" spans="2:19" ht="37.5">
      <c r="B177" s="51" t="s">
        <v>217</v>
      </c>
      <c r="C177" s="51"/>
      <c r="D177" s="51"/>
      <c r="E177" s="51"/>
      <c r="F177" s="51"/>
      <c r="G177" s="51"/>
      <c r="H177" s="51"/>
      <c r="I177" s="51" t="str">
        <f t="shared" si="13"/>
        <v/>
      </c>
      <c r="J177" s="51"/>
      <c r="K177" s="51" t="str">
        <f t="shared" si="14"/>
        <v/>
      </c>
      <c r="L177" s="51"/>
      <c r="M177" s="51" t="str">
        <f t="shared" si="15"/>
        <v/>
      </c>
      <c r="N177" s="51"/>
      <c r="O177" s="51" t="str">
        <f t="shared" si="16"/>
        <v/>
      </c>
      <c r="P177" s="51"/>
      <c r="Q177" s="51" t="str">
        <f t="shared" si="17"/>
        <v/>
      </c>
      <c r="R177" s="54" t="str">
        <f t="shared" si="18"/>
        <v/>
      </c>
      <c r="S177" s="51"/>
    </row>
    <row r="178" spans="2:19" ht="37.5">
      <c r="B178" s="51" t="s">
        <v>218</v>
      </c>
      <c r="C178" s="51"/>
      <c r="D178" s="51"/>
      <c r="E178" s="51"/>
      <c r="F178" s="51"/>
      <c r="G178" s="51"/>
      <c r="H178" s="51"/>
      <c r="I178" s="51" t="str">
        <f t="shared" si="13"/>
        <v/>
      </c>
      <c r="J178" s="51"/>
      <c r="K178" s="51" t="str">
        <f t="shared" si="14"/>
        <v/>
      </c>
      <c r="L178" s="51"/>
      <c r="M178" s="51" t="str">
        <f t="shared" si="15"/>
        <v/>
      </c>
      <c r="N178" s="51"/>
      <c r="O178" s="51" t="str">
        <f t="shared" si="16"/>
        <v/>
      </c>
      <c r="P178" s="51"/>
      <c r="Q178" s="51" t="str">
        <f t="shared" si="17"/>
        <v/>
      </c>
      <c r="R178" s="54" t="str">
        <f t="shared" si="18"/>
        <v/>
      </c>
      <c r="S178" s="51"/>
    </row>
    <row r="179" spans="2:19" ht="37.5">
      <c r="B179" s="51" t="s">
        <v>219</v>
      </c>
      <c r="C179" s="51"/>
      <c r="D179" s="51"/>
      <c r="E179" s="51"/>
      <c r="F179" s="51"/>
      <c r="G179" s="51"/>
      <c r="H179" s="51"/>
      <c r="I179" s="51" t="str">
        <f t="shared" si="13"/>
        <v/>
      </c>
      <c r="J179" s="51"/>
      <c r="K179" s="51" t="str">
        <f t="shared" si="14"/>
        <v/>
      </c>
      <c r="L179" s="51"/>
      <c r="M179" s="51" t="str">
        <f t="shared" si="15"/>
        <v/>
      </c>
      <c r="N179" s="51"/>
      <c r="O179" s="51" t="str">
        <f t="shared" si="16"/>
        <v/>
      </c>
      <c r="P179" s="51"/>
      <c r="Q179" s="51" t="str">
        <f t="shared" si="17"/>
        <v/>
      </c>
      <c r="R179" s="54" t="str">
        <f t="shared" si="18"/>
        <v/>
      </c>
      <c r="S179" s="51"/>
    </row>
    <row r="180" spans="2:19" ht="37.5">
      <c r="B180" s="50" t="s">
        <v>220</v>
      </c>
      <c r="C180" s="51"/>
      <c r="D180" s="51"/>
      <c r="E180" s="51"/>
      <c r="F180" s="51"/>
      <c r="G180" s="51"/>
      <c r="H180" s="51"/>
      <c r="I180" s="51" t="str">
        <f t="shared" si="13"/>
        <v/>
      </c>
      <c r="J180" s="51"/>
      <c r="K180" s="51" t="str">
        <f t="shared" si="14"/>
        <v/>
      </c>
      <c r="L180" s="51"/>
      <c r="M180" s="51" t="str">
        <f t="shared" si="15"/>
        <v/>
      </c>
      <c r="N180" s="51"/>
      <c r="O180" s="51" t="str">
        <f t="shared" si="16"/>
        <v/>
      </c>
      <c r="P180" s="51"/>
      <c r="Q180" s="51" t="str">
        <f t="shared" si="17"/>
        <v/>
      </c>
      <c r="R180" s="54" t="str">
        <f t="shared" si="18"/>
        <v/>
      </c>
      <c r="S180" s="51"/>
    </row>
    <row r="181" spans="2:19" ht="37.5">
      <c r="B181" s="51" t="s">
        <v>221</v>
      </c>
      <c r="C181" s="51"/>
      <c r="D181" s="51"/>
      <c r="E181" s="51"/>
      <c r="F181" s="51"/>
      <c r="G181" s="51"/>
      <c r="H181" s="51"/>
      <c r="I181" s="51" t="str">
        <f t="shared" si="13"/>
        <v/>
      </c>
      <c r="J181" s="51"/>
      <c r="K181" s="51" t="str">
        <f t="shared" si="14"/>
        <v/>
      </c>
      <c r="L181" s="51"/>
      <c r="M181" s="51" t="str">
        <f t="shared" si="15"/>
        <v/>
      </c>
      <c r="N181" s="51"/>
      <c r="O181" s="51" t="str">
        <f t="shared" si="16"/>
        <v/>
      </c>
      <c r="P181" s="51"/>
      <c r="Q181" s="51" t="str">
        <f t="shared" si="17"/>
        <v/>
      </c>
      <c r="R181" s="54" t="str">
        <f t="shared" si="18"/>
        <v/>
      </c>
      <c r="S181" s="51"/>
    </row>
    <row r="182" spans="2:19" ht="37.5">
      <c r="B182" s="51" t="s">
        <v>222</v>
      </c>
      <c r="C182" s="51"/>
      <c r="D182" s="51"/>
      <c r="E182" s="51"/>
      <c r="F182" s="51"/>
      <c r="G182" s="51"/>
      <c r="H182" s="51"/>
      <c r="I182" s="51" t="str">
        <f t="shared" si="13"/>
        <v/>
      </c>
      <c r="J182" s="51"/>
      <c r="K182" s="51" t="str">
        <f t="shared" si="14"/>
        <v/>
      </c>
      <c r="L182" s="51"/>
      <c r="M182" s="51" t="str">
        <f t="shared" si="15"/>
        <v/>
      </c>
      <c r="N182" s="51"/>
      <c r="O182" s="51" t="str">
        <f t="shared" si="16"/>
        <v/>
      </c>
      <c r="P182" s="51"/>
      <c r="Q182" s="51" t="str">
        <f t="shared" si="17"/>
        <v/>
      </c>
      <c r="R182" s="54" t="str">
        <f t="shared" si="18"/>
        <v/>
      </c>
      <c r="S182" s="51"/>
    </row>
    <row r="183" spans="2:19" ht="37.5">
      <c r="B183" s="51" t="s">
        <v>223</v>
      </c>
      <c r="C183" s="51"/>
      <c r="D183" s="51"/>
      <c r="E183" s="51"/>
      <c r="F183" s="51"/>
      <c r="G183" s="51"/>
      <c r="H183" s="51"/>
      <c r="I183" s="51" t="str">
        <f t="shared" si="13"/>
        <v/>
      </c>
      <c r="J183" s="51"/>
      <c r="K183" s="51" t="str">
        <f t="shared" si="14"/>
        <v/>
      </c>
      <c r="L183" s="51"/>
      <c r="M183" s="51" t="str">
        <f t="shared" si="15"/>
        <v/>
      </c>
      <c r="N183" s="51"/>
      <c r="O183" s="51" t="str">
        <f t="shared" si="16"/>
        <v/>
      </c>
      <c r="P183" s="51"/>
      <c r="Q183" s="51" t="str">
        <f t="shared" si="17"/>
        <v/>
      </c>
      <c r="R183" s="54" t="str">
        <f t="shared" si="18"/>
        <v/>
      </c>
      <c r="S183" s="51"/>
    </row>
    <row r="184" spans="2:19" ht="37.5">
      <c r="B184" s="50" t="s">
        <v>224</v>
      </c>
      <c r="C184" s="51"/>
      <c r="D184" s="51"/>
      <c r="E184" s="51"/>
      <c r="F184" s="51"/>
      <c r="G184" s="51"/>
      <c r="H184" s="51"/>
      <c r="I184" s="51" t="str">
        <f t="shared" si="13"/>
        <v/>
      </c>
      <c r="J184" s="51"/>
      <c r="K184" s="51" t="str">
        <f t="shared" si="14"/>
        <v/>
      </c>
      <c r="L184" s="51"/>
      <c r="M184" s="51" t="str">
        <f t="shared" si="15"/>
        <v/>
      </c>
      <c r="N184" s="51"/>
      <c r="O184" s="51" t="str">
        <f t="shared" si="16"/>
        <v/>
      </c>
      <c r="P184" s="51"/>
      <c r="Q184" s="51" t="str">
        <f t="shared" si="17"/>
        <v/>
      </c>
      <c r="R184" s="54" t="str">
        <f t="shared" si="18"/>
        <v/>
      </c>
      <c r="S184" s="51"/>
    </row>
    <row r="185" spans="2:19" ht="37.5">
      <c r="B185" s="51" t="s">
        <v>225</v>
      </c>
      <c r="C185" s="51"/>
      <c r="D185" s="51"/>
      <c r="E185" s="51"/>
      <c r="F185" s="51"/>
      <c r="G185" s="51"/>
      <c r="H185" s="51"/>
      <c r="I185" s="51" t="str">
        <f t="shared" si="13"/>
        <v/>
      </c>
      <c r="J185" s="51"/>
      <c r="K185" s="51" t="str">
        <f t="shared" si="14"/>
        <v/>
      </c>
      <c r="L185" s="51"/>
      <c r="M185" s="51" t="str">
        <f t="shared" si="15"/>
        <v/>
      </c>
      <c r="N185" s="51"/>
      <c r="O185" s="51" t="str">
        <f t="shared" si="16"/>
        <v/>
      </c>
      <c r="P185" s="51"/>
      <c r="Q185" s="51" t="str">
        <f t="shared" si="17"/>
        <v/>
      </c>
      <c r="R185" s="54" t="str">
        <f t="shared" si="18"/>
        <v/>
      </c>
      <c r="S185" s="51"/>
    </row>
    <row r="186" spans="2:19" ht="37.5">
      <c r="B186" s="51" t="s">
        <v>226</v>
      </c>
      <c r="C186" s="51"/>
      <c r="D186" s="51"/>
      <c r="E186" s="51"/>
      <c r="F186" s="51"/>
      <c r="G186" s="51"/>
      <c r="H186" s="51"/>
      <c r="I186" s="51" t="str">
        <f t="shared" si="13"/>
        <v/>
      </c>
      <c r="J186" s="51"/>
      <c r="K186" s="51" t="str">
        <f t="shared" si="14"/>
        <v/>
      </c>
      <c r="L186" s="51"/>
      <c r="M186" s="51" t="str">
        <f t="shared" si="15"/>
        <v/>
      </c>
      <c r="N186" s="51"/>
      <c r="O186" s="51" t="str">
        <f t="shared" si="16"/>
        <v/>
      </c>
      <c r="P186" s="51"/>
      <c r="Q186" s="51" t="str">
        <f t="shared" si="17"/>
        <v/>
      </c>
      <c r="R186" s="54" t="str">
        <f t="shared" si="18"/>
        <v/>
      </c>
      <c r="S186" s="51"/>
    </row>
    <row r="187" spans="2:19" ht="37.5">
      <c r="B187" s="51" t="s">
        <v>227</v>
      </c>
      <c r="C187" s="51"/>
      <c r="D187" s="51"/>
      <c r="E187" s="51"/>
      <c r="F187" s="51"/>
      <c r="G187" s="51"/>
      <c r="H187" s="51"/>
      <c r="I187" s="51" t="str">
        <f t="shared" si="13"/>
        <v/>
      </c>
      <c r="J187" s="51"/>
      <c r="K187" s="51" t="str">
        <f t="shared" si="14"/>
        <v/>
      </c>
      <c r="L187" s="51"/>
      <c r="M187" s="51" t="str">
        <f t="shared" si="15"/>
        <v/>
      </c>
      <c r="N187" s="51"/>
      <c r="O187" s="51" t="str">
        <f t="shared" si="16"/>
        <v/>
      </c>
      <c r="P187" s="51"/>
      <c r="Q187" s="51" t="str">
        <f t="shared" si="17"/>
        <v/>
      </c>
      <c r="R187" s="54" t="str">
        <f t="shared" si="18"/>
        <v/>
      </c>
      <c r="S187" s="51"/>
    </row>
    <row r="188" spans="2:19" ht="37.5">
      <c r="B188" s="50" t="s">
        <v>228</v>
      </c>
      <c r="C188" s="51"/>
      <c r="D188" s="51"/>
      <c r="E188" s="51"/>
      <c r="F188" s="51"/>
      <c r="G188" s="51"/>
      <c r="H188" s="51"/>
      <c r="I188" s="51" t="str">
        <f t="shared" si="13"/>
        <v/>
      </c>
      <c r="J188" s="51"/>
      <c r="K188" s="51" t="str">
        <f t="shared" si="14"/>
        <v/>
      </c>
      <c r="L188" s="51"/>
      <c r="M188" s="51" t="str">
        <f t="shared" si="15"/>
        <v/>
      </c>
      <c r="N188" s="51"/>
      <c r="O188" s="51" t="str">
        <f t="shared" si="16"/>
        <v/>
      </c>
      <c r="P188" s="51"/>
      <c r="Q188" s="51" t="str">
        <f t="shared" si="17"/>
        <v/>
      </c>
      <c r="R188" s="54" t="str">
        <f t="shared" si="18"/>
        <v/>
      </c>
      <c r="S188" s="51"/>
    </row>
    <row r="189" spans="2:19" ht="37.5">
      <c r="B189" s="51" t="s">
        <v>229</v>
      </c>
      <c r="C189" s="51"/>
      <c r="D189" s="51"/>
      <c r="E189" s="51"/>
      <c r="F189" s="51"/>
      <c r="G189" s="51"/>
      <c r="H189" s="51"/>
      <c r="I189" s="51" t="str">
        <f t="shared" si="13"/>
        <v/>
      </c>
      <c r="J189" s="51"/>
      <c r="K189" s="51" t="str">
        <f t="shared" si="14"/>
        <v/>
      </c>
      <c r="L189" s="51"/>
      <c r="M189" s="51" t="str">
        <f t="shared" si="15"/>
        <v/>
      </c>
      <c r="N189" s="51"/>
      <c r="O189" s="51" t="str">
        <f t="shared" si="16"/>
        <v/>
      </c>
      <c r="P189" s="51"/>
      <c r="Q189" s="51" t="str">
        <f t="shared" si="17"/>
        <v/>
      </c>
      <c r="R189" s="54" t="str">
        <f t="shared" si="18"/>
        <v/>
      </c>
      <c r="S189" s="51"/>
    </row>
    <row r="190" spans="2:19" ht="37.5">
      <c r="B190" s="51" t="s">
        <v>230</v>
      </c>
      <c r="C190" s="51"/>
      <c r="D190" s="51"/>
      <c r="E190" s="51"/>
      <c r="F190" s="51"/>
      <c r="G190" s="51"/>
      <c r="H190" s="51"/>
      <c r="I190" s="51" t="str">
        <f t="shared" si="13"/>
        <v/>
      </c>
      <c r="J190" s="51"/>
      <c r="K190" s="51" t="str">
        <f t="shared" si="14"/>
        <v/>
      </c>
      <c r="L190" s="51"/>
      <c r="M190" s="51" t="str">
        <f t="shared" si="15"/>
        <v/>
      </c>
      <c r="N190" s="51"/>
      <c r="O190" s="51" t="str">
        <f t="shared" si="16"/>
        <v/>
      </c>
      <c r="P190" s="51"/>
      <c r="Q190" s="51" t="str">
        <f t="shared" si="17"/>
        <v/>
      </c>
      <c r="R190" s="54" t="str">
        <f t="shared" si="18"/>
        <v/>
      </c>
      <c r="S190" s="51"/>
    </row>
    <row r="191" spans="2:19" ht="37.5">
      <c r="B191" s="51" t="s">
        <v>231</v>
      </c>
      <c r="C191" s="51"/>
      <c r="D191" s="51"/>
      <c r="E191" s="51"/>
      <c r="F191" s="51"/>
      <c r="G191" s="51"/>
      <c r="H191" s="51"/>
      <c r="I191" s="51" t="str">
        <f t="shared" si="13"/>
        <v/>
      </c>
      <c r="J191" s="51"/>
      <c r="K191" s="51" t="str">
        <f t="shared" si="14"/>
        <v/>
      </c>
      <c r="L191" s="51"/>
      <c r="M191" s="51" t="str">
        <f t="shared" si="15"/>
        <v/>
      </c>
      <c r="N191" s="51"/>
      <c r="O191" s="51" t="str">
        <f t="shared" si="16"/>
        <v/>
      </c>
      <c r="P191" s="51"/>
      <c r="Q191" s="51" t="str">
        <f t="shared" si="17"/>
        <v/>
      </c>
      <c r="R191" s="54" t="str">
        <f t="shared" si="18"/>
        <v/>
      </c>
      <c r="S191" s="51"/>
    </row>
    <row r="192" spans="2:19" ht="37.5">
      <c r="B192" s="50" t="s">
        <v>232</v>
      </c>
      <c r="C192" s="51"/>
      <c r="D192" s="51"/>
      <c r="E192" s="51"/>
      <c r="F192" s="51"/>
      <c r="G192" s="51"/>
      <c r="H192" s="51"/>
      <c r="I192" s="51" t="str">
        <f t="shared" si="13"/>
        <v/>
      </c>
      <c r="J192" s="51"/>
      <c r="K192" s="51" t="str">
        <f t="shared" si="14"/>
        <v/>
      </c>
      <c r="L192" s="51"/>
      <c r="M192" s="51" t="str">
        <f t="shared" si="15"/>
        <v/>
      </c>
      <c r="N192" s="51"/>
      <c r="O192" s="51" t="str">
        <f t="shared" si="16"/>
        <v/>
      </c>
      <c r="P192" s="51"/>
      <c r="Q192" s="51" t="str">
        <f t="shared" si="17"/>
        <v/>
      </c>
      <c r="R192" s="54" t="str">
        <f t="shared" si="18"/>
        <v/>
      </c>
      <c r="S192" s="51"/>
    </row>
    <row r="193" spans="2:19" ht="37.5">
      <c r="B193" s="51" t="s">
        <v>233</v>
      </c>
      <c r="C193" s="51"/>
      <c r="D193" s="51"/>
      <c r="E193" s="51"/>
      <c r="F193" s="51"/>
      <c r="G193" s="51"/>
      <c r="H193" s="51"/>
      <c r="I193" s="51" t="str">
        <f t="shared" si="13"/>
        <v/>
      </c>
      <c r="J193" s="51"/>
      <c r="K193" s="51" t="str">
        <f t="shared" si="14"/>
        <v/>
      </c>
      <c r="L193" s="51"/>
      <c r="M193" s="51" t="str">
        <f t="shared" si="15"/>
        <v/>
      </c>
      <c r="N193" s="51"/>
      <c r="O193" s="51" t="str">
        <f t="shared" si="16"/>
        <v/>
      </c>
      <c r="P193" s="51"/>
      <c r="Q193" s="51" t="str">
        <f t="shared" si="17"/>
        <v/>
      </c>
      <c r="R193" s="54" t="str">
        <f t="shared" si="18"/>
        <v/>
      </c>
      <c r="S193" s="51"/>
    </row>
    <row r="194" spans="2:19" ht="37.5">
      <c r="B194" s="51" t="s">
        <v>234</v>
      </c>
      <c r="C194" s="51"/>
      <c r="D194" s="51"/>
      <c r="E194" s="51"/>
      <c r="F194" s="51"/>
      <c r="G194" s="51"/>
      <c r="H194" s="51"/>
      <c r="I194" s="51" t="str">
        <f t="shared" si="13"/>
        <v/>
      </c>
      <c r="J194" s="51"/>
      <c r="K194" s="51" t="str">
        <f t="shared" si="14"/>
        <v/>
      </c>
      <c r="L194" s="51"/>
      <c r="M194" s="51" t="str">
        <f t="shared" si="15"/>
        <v/>
      </c>
      <c r="N194" s="51"/>
      <c r="O194" s="51" t="str">
        <f t="shared" si="16"/>
        <v/>
      </c>
      <c r="P194" s="51"/>
      <c r="Q194" s="51" t="str">
        <f t="shared" si="17"/>
        <v/>
      </c>
      <c r="R194" s="54" t="str">
        <f t="shared" si="18"/>
        <v/>
      </c>
      <c r="S194" s="51"/>
    </row>
    <row r="195" spans="2:19" ht="37.5">
      <c r="B195" s="51" t="s">
        <v>235</v>
      </c>
      <c r="C195" s="51"/>
      <c r="D195" s="51"/>
      <c r="E195" s="51"/>
      <c r="F195" s="51"/>
      <c r="G195" s="51"/>
      <c r="H195" s="51"/>
      <c r="I195" s="51" t="str">
        <f t="shared" si="13"/>
        <v/>
      </c>
      <c r="J195" s="51"/>
      <c r="K195" s="51" t="str">
        <f t="shared" si="14"/>
        <v/>
      </c>
      <c r="L195" s="51"/>
      <c r="M195" s="51" t="str">
        <f t="shared" si="15"/>
        <v/>
      </c>
      <c r="N195" s="51"/>
      <c r="O195" s="51" t="str">
        <f t="shared" si="16"/>
        <v/>
      </c>
      <c r="P195" s="51"/>
      <c r="Q195" s="51" t="str">
        <f t="shared" si="17"/>
        <v/>
      </c>
      <c r="R195" s="54" t="str">
        <f t="shared" si="18"/>
        <v/>
      </c>
      <c r="S195" s="51"/>
    </row>
    <row r="196" spans="2:19" ht="37.5">
      <c r="B196" s="50" t="s">
        <v>236</v>
      </c>
      <c r="C196" s="51"/>
      <c r="D196" s="51"/>
      <c r="E196" s="51"/>
      <c r="F196" s="51"/>
      <c r="G196" s="51"/>
      <c r="H196" s="51"/>
      <c r="I196" s="51" t="str">
        <f t="shared" si="13"/>
        <v/>
      </c>
      <c r="J196" s="51"/>
      <c r="K196" s="51" t="str">
        <f t="shared" si="14"/>
        <v/>
      </c>
      <c r="L196" s="51"/>
      <c r="M196" s="51" t="str">
        <f t="shared" si="15"/>
        <v/>
      </c>
      <c r="N196" s="51"/>
      <c r="O196" s="51" t="str">
        <f t="shared" si="16"/>
        <v/>
      </c>
      <c r="P196" s="51"/>
      <c r="Q196" s="51" t="str">
        <f t="shared" si="17"/>
        <v/>
      </c>
      <c r="R196" s="54" t="str">
        <f t="shared" si="18"/>
        <v/>
      </c>
      <c r="S196" s="51"/>
    </row>
    <row r="197" spans="2:19" ht="37.5">
      <c r="B197" s="51" t="s">
        <v>237</v>
      </c>
      <c r="C197" s="51"/>
      <c r="D197" s="51"/>
      <c r="E197" s="51"/>
      <c r="F197" s="51"/>
      <c r="G197" s="51"/>
      <c r="H197" s="51"/>
      <c r="I197" s="51" t="str">
        <f t="shared" si="13"/>
        <v/>
      </c>
      <c r="J197" s="51"/>
      <c r="K197" s="51" t="str">
        <f t="shared" si="14"/>
        <v/>
      </c>
      <c r="L197" s="51"/>
      <c r="M197" s="51" t="str">
        <f t="shared" si="15"/>
        <v/>
      </c>
      <c r="N197" s="51"/>
      <c r="O197" s="51" t="str">
        <f t="shared" si="16"/>
        <v/>
      </c>
      <c r="P197" s="51"/>
      <c r="Q197" s="51" t="str">
        <f t="shared" si="17"/>
        <v/>
      </c>
      <c r="R197" s="54" t="str">
        <f t="shared" si="18"/>
        <v/>
      </c>
      <c r="S197" s="51"/>
    </row>
    <row r="198" spans="2:19" ht="37.5">
      <c r="B198" s="51" t="s">
        <v>238</v>
      </c>
      <c r="C198" s="51"/>
      <c r="D198" s="51"/>
      <c r="E198" s="51"/>
      <c r="F198" s="51"/>
      <c r="G198" s="51"/>
      <c r="H198" s="51"/>
      <c r="I198" s="51" t="str">
        <f t="shared" si="13"/>
        <v/>
      </c>
      <c r="J198" s="51"/>
      <c r="K198" s="51" t="str">
        <f t="shared" si="14"/>
        <v/>
      </c>
      <c r="L198" s="51"/>
      <c r="M198" s="51" t="str">
        <f t="shared" si="15"/>
        <v/>
      </c>
      <c r="N198" s="51"/>
      <c r="O198" s="51" t="str">
        <f t="shared" si="16"/>
        <v/>
      </c>
      <c r="P198" s="51"/>
      <c r="Q198" s="51" t="str">
        <f t="shared" si="17"/>
        <v/>
      </c>
      <c r="R198" s="54" t="str">
        <f t="shared" si="18"/>
        <v/>
      </c>
      <c r="S198" s="51"/>
    </row>
    <row r="199" spans="2:19" ht="37.5">
      <c r="B199" s="51" t="s">
        <v>239</v>
      </c>
      <c r="C199" s="51"/>
      <c r="D199" s="51"/>
      <c r="E199" s="51"/>
      <c r="F199" s="51"/>
      <c r="G199" s="51"/>
      <c r="H199" s="51"/>
      <c r="I199" s="51" t="str">
        <f t="shared" si="13"/>
        <v/>
      </c>
      <c r="J199" s="51"/>
      <c r="K199" s="51" t="str">
        <f t="shared" si="14"/>
        <v/>
      </c>
      <c r="L199" s="51"/>
      <c r="M199" s="51" t="str">
        <f t="shared" si="15"/>
        <v/>
      </c>
      <c r="N199" s="51"/>
      <c r="O199" s="51" t="str">
        <f t="shared" si="16"/>
        <v/>
      </c>
      <c r="P199" s="51"/>
      <c r="Q199" s="51" t="str">
        <f t="shared" si="17"/>
        <v/>
      </c>
      <c r="R199" s="54" t="str">
        <f t="shared" si="18"/>
        <v/>
      </c>
      <c r="S199" s="51"/>
    </row>
    <row r="200" spans="2:19" ht="37.5">
      <c r="B200" s="50" t="s">
        <v>240</v>
      </c>
      <c r="C200" s="51"/>
      <c r="D200" s="51"/>
      <c r="E200" s="51"/>
      <c r="F200" s="51"/>
      <c r="G200" s="51"/>
      <c r="H200" s="51"/>
      <c r="I200" s="51" t="str">
        <f t="shared" si="13"/>
        <v/>
      </c>
      <c r="J200" s="51"/>
      <c r="K200" s="51" t="str">
        <f t="shared" si="14"/>
        <v/>
      </c>
      <c r="L200" s="51"/>
      <c r="M200" s="51" t="str">
        <f t="shared" si="15"/>
        <v/>
      </c>
      <c r="N200" s="51"/>
      <c r="O200" s="51" t="str">
        <f t="shared" si="16"/>
        <v/>
      </c>
      <c r="P200" s="51"/>
      <c r="Q200" s="51" t="str">
        <f t="shared" si="17"/>
        <v/>
      </c>
      <c r="R200" s="54" t="str">
        <f t="shared" si="18"/>
        <v/>
      </c>
      <c r="S200" s="51"/>
    </row>
    <row r="201" spans="2:19" ht="37.5">
      <c r="B201" s="51" t="s">
        <v>241</v>
      </c>
      <c r="C201" s="51"/>
      <c r="D201" s="51"/>
      <c r="E201" s="51"/>
      <c r="F201" s="51"/>
      <c r="G201" s="51"/>
      <c r="H201" s="51"/>
      <c r="I201" s="51" t="str">
        <f t="shared" si="13"/>
        <v/>
      </c>
      <c r="J201" s="51"/>
      <c r="K201" s="51" t="str">
        <f t="shared" si="14"/>
        <v/>
      </c>
      <c r="L201" s="51"/>
      <c r="M201" s="51" t="str">
        <f t="shared" si="15"/>
        <v/>
      </c>
      <c r="N201" s="51"/>
      <c r="O201" s="51" t="str">
        <f t="shared" si="16"/>
        <v/>
      </c>
      <c r="P201" s="51"/>
      <c r="Q201" s="51" t="str">
        <f t="shared" si="17"/>
        <v/>
      </c>
      <c r="R201" s="54" t="str">
        <f t="shared" si="18"/>
        <v/>
      </c>
      <c r="S201" s="51"/>
    </row>
    <row r="202" spans="2:19" ht="37.5">
      <c r="B202" s="51" t="s">
        <v>242</v>
      </c>
      <c r="C202" s="51"/>
      <c r="D202" s="51"/>
      <c r="E202" s="51"/>
      <c r="F202" s="51"/>
      <c r="G202" s="51"/>
      <c r="H202" s="51"/>
      <c r="I202" s="51" t="str">
        <f t="shared" si="13"/>
        <v/>
      </c>
      <c r="J202" s="51"/>
      <c r="K202" s="51" t="str">
        <f t="shared" si="14"/>
        <v/>
      </c>
      <c r="L202" s="51"/>
      <c r="M202" s="51" t="str">
        <f t="shared" si="15"/>
        <v/>
      </c>
      <c r="N202" s="51"/>
      <c r="O202" s="51" t="str">
        <f t="shared" si="16"/>
        <v/>
      </c>
      <c r="P202" s="51"/>
      <c r="Q202" s="51" t="str">
        <f t="shared" si="17"/>
        <v/>
      </c>
      <c r="R202" s="54" t="str">
        <f t="shared" si="18"/>
        <v/>
      </c>
      <c r="S202" s="51"/>
    </row>
    <row r="203" spans="2:19" ht="37.5">
      <c r="B203" s="51" t="s">
        <v>243</v>
      </c>
      <c r="C203" s="51"/>
      <c r="D203" s="51"/>
      <c r="E203" s="51"/>
      <c r="F203" s="51"/>
      <c r="G203" s="51"/>
      <c r="H203" s="51"/>
      <c r="I203" s="51" t="str">
        <f t="shared" si="13"/>
        <v/>
      </c>
      <c r="J203" s="51"/>
      <c r="K203" s="51" t="str">
        <f t="shared" si="14"/>
        <v/>
      </c>
      <c r="L203" s="51"/>
      <c r="M203" s="51" t="str">
        <f t="shared" si="15"/>
        <v/>
      </c>
      <c r="N203" s="51"/>
      <c r="O203" s="51" t="str">
        <f t="shared" si="16"/>
        <v/>
      </c>
      <c r="P203" s="51"/>
      <c r="Q203" s="51" t="str">
        <f t="shared" si="17"/>
        <v/>
      </c>
      <c r="R203" s="54" t="str">
        <f t="shared" si="18"/>
        <v/>
      </c>
      <c r="S203" s="51"/>
    </row>
    <row r="204" spans="2:19" ht="37.5">
      <c r="B204" s="50" t="s">
        <v>244</v>
      </c>
      <c r="C204" s="51"/>
      <c r="D204" s="51"/>
      <c r="E204" s="51"/>
      <c r="F204" s="51"/>
      <c r="G204" s="51"/>
      <c r="H204" s="51"/>
      <c r="I204" s="51" t="str">
        <f t="shared" si="13"/>
        <v/>
      </c>
      <c r="J204" s="51"/>
      <c r="K204" s="51" t="str">
        <f t="shared" si="14"/>
        <v/>
      </c>
      <c r="L204" s="51"/>
      <c r="M204" s="51" t="str">
        <f t="shared" si="15"/>
        <v/>
      </c>
      <c r="N204" s="51"/>
      <c r="O204" s="51" t="str">
        <f t="shared" si="16"/>
        <v/>
      </c>
      <c r="P204" s="51"/>
      <c r="Q204" s="51" t="str">
        <f t="shared" si="17"/>
        <v/>
      </c>
      <c r="R204" s="54" t="str">
        <f t="shared" si="18"/>
        <v/>
      </c>
      <c r="S204" s="51"/>
    </row>
    <row r="205" spans="2:19" ht="37.5">
      <c r="B205" s="51" t="s">
        <v>245</v>
      </c>
      <c r="C205" s="51"/>
      <c r="D205" s="51"/>
      <c r="E205" s="51"/>
      <c r="F205" s="51"/>
      <c r="G205" s="51"/>
      <c r="H205" s="51"/>
      <c r="I205" s="51" t="str">
        <f t="shared" si="13"/>
        <v/>
      </c>
      <c r="J205" s="51"/>
      <c r="K205" s="51" t="str">
        <f t="shared" si="14"/>
        <v/>
      </c>
      <c r="L205" s="51"/>
      <c r="M205" s="51" t="str">
        <f t="shared" si="15"/>
        <v/>
      </c>
      <c r="N205" s="51"/>
      <c r="O205" s="51" t="str">
        <f t="shared" si="16"/>
        <v/>
      </c>
      <c r="P205" s="51"/>
      <c r="Q205" s="51" t="str">
        <f t="shared" si="17"/>
        <v/>
      </c>
      <c r="R205" s="54" t="str">
        <f t="shared" si="18"/>
        <v/>
      </c>
      <c r="S205" s="51"/>
    </row>
    <row r="206" spans="2:19" ht="37.5">
      <c r="B206" s="51" t="s">
        <v>246</v>
      </c>
      <c r="C206" s="51"/>
      <c r="D206" s="51"/>
      <c r="E206" s="51"/>
      <c r="F206" s="51"/>
      <c r="G206" s="51"/>
      <c r="H206" s="51"/>
      <c r="I206" s="51" t="str">
        <f t="shared" si="13"/>
        <v/>
      </c>
      <c r="J206" s="51"/>
      <c r="K206" s="51" t="str">
        <f t="shared" si="14"/>
        <v/>
      </c>
      <c r="L206" s="51"/>
      <c r="M206" s="51" t="str">
        <f t="shared" si="15"/>
        <v/>
      </c>
      <c r="N206" s="51"/>
      <c r="O206" s="51" t="str">
        <f t="shared" si="16"/>
        <v/>
      </c>
      <c r="P206" s="51"/>
      <c r="Q206" s="51" t="str">
        <f t="shared" si="17"/>
        <v/>
      </c>
      <c r="R206" s="54" t="str">
        <f t="shared" si="18"/>
        <v/>
      </c>
      <c r="S206" s="51"/>
    </row>
    <row r="207" spans="2:19" ht="37.5">
      <c r="B207" s="51" t="s">
        <v>247</v>
      </c>
      <c r="C207" s="51"/>
      <c r="D207" s="51"/>
      <c r="E207" s="51"/>
      <c r="F207" s="51"/>
      <c r="G207" s="51"/>
      <c r="H207" s="51"/>
      <c r="I207" s="51" t="str">
        <f aca="true" t="shared" si="19" ref="I207:I248">IF(H207="Low",5,IF(H207="Medium",3,IF(H207="high",1,"")))</f>
        <v/>
      </c>
      <c r="J207" s="51"/>
      <c r="K207" s="51" t="str">
        <f aca="true" t="shared" si="20" ref="K207:K248">IF(J207="Unsupportive",1,IF(J207="Neutral",3,IF(J207="Supportive",5,"")))</f>
        <v/>
      </c>
      <c r="L207" s="51"/>
      <c r="M207" s="51" t="str">
        <f aca="true" t="shared" si="21" ref="M207:M248">IF(L207="Controversial",1,IF(L207="Indifferent",3,IF(L207="Popular",5,"")))</f>
        <v/>
      </c>
      <c r="N207" s="51"/>
      <c r="O207" s="51" t="str">
        <f aca="true" t="shared" si="22" ref="O207:O248">IF(N207="Leader",5,IF(N207="Collaborator",3,IF(N207="Influencer",1,"")))</f>
        <v/>
      </c>
      <c r="P207" s="51"/>
      <c r="Q207" s="51" t="str">
        <f aca="true" t="shared" si="23" ref="Q207:Q248">IF(P207="Potential negative effects",1,IF(P207="Neutral",3,IF(P207="Potential positive effects",5,"")))</f>
        <v/>
      </c>
      <c r="R207" s="54" t="str">
        <f aca="true" t="shared" si="24" ref="R207:R248">IF(Q207="","",IF(O207="","",IF(M207="","",IF(K207="","",IF(I207="","",SUM(Q207*$P$14,O207*$N$14,M207*$L$14,K207*$J$14,I207*$H$14))))))</f>
        <v/>
      </c>
      <c r="S207" s="51"/>
    </row>
    <row r="208" spans="2:19" ht="37.5">
      <c r="B208" s="50" t="s">
        <v>248</v>
      </c>
      <c r="C208" s="51"/>
      <c r="D208" s="51"/>
      <c r="E208" s="51"/>
      <c r="F208" s="51"/>
      <c r="G208" s="51"/>
      <c r="H208" s="51"/>
      <c r="I208" s="51" t="str">
        <f t="shared" si="19"/>
        <v/>
      </c>
      <c r="J208" s="51"/>
      <c r="K208" s="51" t="str">
        <f t="shared" si="20"/>
        <v/>
      </c>
      <c r="L208" s="51"/>
      <c r="M208" s="51" t="str">
        <f t="shared" si="21"/>
        <v/>
      </c>
      <c r="N208" s="51"/>
      <c r="O208" s="51" t="str">
        <f t="shared" si="22"/>
        <v/>
      </c>
      <c r="P208" s="51"/>
      <c r="Q208" s="51" t="str">
        <f t="shared" si="23"/>
        <v/>
      </c>
      <c r="R208" s="54" t="str">
        <f t="shared" si="24"/>
        <v/>
      </c>
      <c r="S208" s="51"/>
    </row>
    <row r="209" spans="2:19" ht="37.5">
      <c r="B209" s="51" t="s">
        <v>249</v>
      </c>
      <c r="C209" s="51"/>
      <c r="D209" s="51"/>
      <c r="E209" s="51"/>
      <c r="F209" s="51"/>
      <c r="G209" s="51"/>
      <c r="H209" s="51"/>
      <c r="I209" s="51" t="str">
        <f t="shared" si="19"/>
        <v/>
      </c>
      <c r="J209" s="51"/>
      <c r="K209" s="51" t="str">
        <f t="shared" si="20"/>
        <v/>
      </c>
      <c r="L209" s="51"/>
      <c r="M209" s="51" t="str">
        <f t="shared" si="21"/>
        <v/>
      </c>
      <c r="N209" s="51"/>
      <c r="O209" s="51" t="str">
        <f t="shared" si="22"/>
        <v/>
      </c>
      <c r="P209" s="51"/>
      <c r="Q209" s="51" t="str">
        <f t="shared" si="23"/>
        <v/>
      </c>
      <c r="R209" s="54" t="str">
        <f t="shared" si="24"/>
        <v/>
      </c>
      <c r="S209" s="51"/>
    </row>
    <row r="210" spans="2:19" ht="37.5">
      <c r="B210" s="51" t="s">
        <v>250</v>
      </c>
      <c r="C210" s="51"/>
      <c r="D210" s="51"/>
      <c r="E210" s="51"/>
      <c r="F210" s="51"/>
      <c r="G210" s="51"/>
      <c r="H210" s="51"/>
      <c r="I210" s="51" t="str">
        <f t="shared" si="19"/>
        <v/>
      </c>
      <c r="J210" s="51"/>
      <c r="K210" s="51" t="str">
        <f t="shared" si="20"/>
        <v/>
      </c>
      <c r="L210" s="51"/>
      <c r="M210" s="51" t="str">
        <f t="shared" si="21"/>
        <v/>
      </c>
      <c r="N210" s="51"/>
      <c r="O210" s="51" t="str">
        <f t="shared" si="22"/>
        <v/>
      </c>
      <c r="P210" s="51"/>
      <c r="Q210" s="51" t="str">
        <f t="shared" si="23"/>
        <v/>
      </c>
      <c r="R210" s="54" t="str">
        <f t="shared" si="24"/>
        <v/>
      </c>
      <c r="S210" s="51"/>
    </row>
    <row r="211" spans="2:19" ht="37.5">
      <c r="B211" s="51" t="s">
        <v>251</v>
      </c>
      <c r="C211" s="51"/>
      <c r="D211" s="51"/>
      <c r="E211" s="51"/>
      <c r="F211" s="51"/>
      <c r="G211" s="51"/>
      <c r="H211" s="51"/>
      <c r="I211" s="51" t="str">
        <f t="shared" si="19"/>
        <v/>
      </c>
      <c r="J211" s="51"/>
      <c r="K211" s="51" t="str">
        <f t="shared" si="20"/>
        <v/>
      </c>
      <c r="L211" s="51"/>
      <c r="M211" s="51" t="str">
        <f t="shared" si="21"/>
        <v/>
      </c>
      <c r="N211" s="51"/>
      <c r="O211" s="51" t="str">
        <f t="shared" si="22"/>
        <v/>
      </c>
      <c r="P211" s="51"/>
      <c r="Q211" s="51" t="str">
        <f t="shared" si="23"/>
        <v/>
      </c>
      <c r="R211" s="54" t="str">
        <f t="shared" si="24"/>
        <v/>
      </c>
      <c r="S211" s="51"/>
    </row>
    <row r="212" spans="2:19" ht="37.5">
      <c r="B212" s="50" t="s">
        <v>252</v>
      </c>
      <c r="C212" s="51"/>
      <c r="D212" s="51"/>
      <c r="E212" s="51"/>
      <c r="F212" s="51"/>
      <c r="G212" s="51"/>
      <c r="H212" s="51"/>
      <c r="I212" s="51" t="str">
        <f t="shared" si="19"/>
        <v/>
      </c>
      <c r="J212" s="51"/>
      <c r="K212" s="51" t="str">
        <f t="shared" si="20"/>
        <v/>
      </c>
      <c r="L212" s="51"/>
      <c r="M212" s="51" t="str">
        <f t="shared" si="21"/>
        <v/>
      </c>
      <c r="N212" s="51"/>
      <c r="O212" s="51" t="str">
        <f t="shared" si="22"/>
        <v/>
      </c>
      <c r="P212" s="51"/>
      <c r="Q212" s="51" t="str">
        <f t="shared" si="23"/>
        <v/>
      </c>
      <c r="R212" s="54" t="str">
        <f t="shared" si="24"/>
        <v/>
      </c>
      <c r="S212" s="51"/>
    </row>
    <row r="213" spans="2:19" ht="37.5">
      <c r="B213" s="51" t="s">
        <v>253</v>
      </c>
      <c r="C213" s="51"/>
      <c r="D213" s="51"/>
      <c r="E213" s="51"/>
      <c r="F213" s="51"/>
      <c r="G213" s="51"/>
      <c r="H213" s="51"/>
      <c r="I213" s="51" t="str">
        <f t="shared" si="19"/>
        <v/>
      </c>
      <c r="J213" s="51"/>
      <c r="K213" s="51" t="str">
        <f t="shared" si="20"/>
        <v/>
      </c>
      <c r="L213" s="51"/>
      <c r="M213" s="51" t="str">
        <f t="shared" si="21"/>
        <v/>
      </c>
      <c r="N213" s="51"/>
      <c r="O213" s="51" t="str">
        <f t="shared" si="22"/>
        <v/>
      </c>
      <c r="P213" s="51"/>
      <c r="Q213" s="51" t="str">
        <f t="shared" si="23"/>
        <v/>
      </c>
      <c r="R213" s="54" t="str">
        <f t="shared" si="24"/>
        <v/>
      </c>
      <c r="S213" s="51"/>
    </row>
    <row r="214" spans="2:19" ht="37.5">
      <c r="B214" s="51" t="s">
        <v>254</v>
      </c>
      <c r="C214" s="51"/>
      <c r="D214" s="51"/>
      <c r="E214" s="51"/>
      <c r="F214" s="51"/>
      <c r="G214" s="51"/>
      <c r="H214" s="51"/>
      <c r="I214" s="51" t="str">
        <f t="shared" si="19"/>
        <v/>
      </c>
      <c r="J214" s="51"/>
      <c r="K214" s="51" t="str">
        <f t="shared" si="20"/>
        <v/>
      </c>
      <c r="L214" s="51"/>
      <c r="M214" s="51" t="str">
        <f t="shared" si="21"/>
        <v/>
      </c>
      <c r="N214" s="51"/>
      <c r="O214" s="51" t="str">
        <f t="shared" si="22"/>
        <v/>
      </c>
      <c r="P214" s="51"/>
      <c r="Q214" s="51" t="str">
        <f t="shared" si="23"/>
        <v/>
      </c>
      <c r="R214" s="54" t="str">
        <f t="shared" si="24"/>
        <v/>
      </c>
      <c r="S214" s="51"/>
    </row>
    <row r="215" spans="2:19" ht="37.5">
      <c r="B215" s="51" t="s">
        <v>255</v>
      </c>
      <c r="C215" s="51"/>
      <c r="D215" s="51"/>
      <c r="E215" s="51"/>
      <c r="F215" s="51"/>
      <c r="G215" s="51"/>
      <c r="H215" s="51"/>
      <c r="I215" s="51" t="str">
        <f t="shared" si="19"/>
        <v/>
      </c>
      <c r="J215" s="51"/>
      <c r="K215" s="51" t="str">
        <f t="shared" si="20"/>
        <v/>
      </c>
      <c r="L215" s="51"/>
      <c r="M215" s="51" t="str">
        <f t="shared" si="21"/>
        <v/>
      </c>
      <c r="N215" s="51"/>
      <c r="O215" s="51" t="str">
        <f t="shared" si="22"/>
        <v/>
      </c>
      <c r="P215" s="51"/>
      <c r="Q215" s="51" t="str">
        <f t="shared" si="23"/>
        <v/>
      </c>
      <c r="R215" s="54" t="str">
        <f t="shared" si="24"/>
        <v/>
      </c>
      <c r="S215" s="51"/>
    </row>
    <row r="216" spans="2:19" ht="37.5">
      <c r="B216" s="50" t="s">
        <v>256</v>
      </c>
      <c r="C216" s="51"/>
      <c r="D216" s="51"/>
      <c r="E216" s="51"/>
      <c r="F216" s="51"/>
      <c r="G216" s="51"/>
      <c r="H216" s="51"/>
      <c r="I216" s="51" t="str">
        <f t="shared" si="19"/>
        <v/>
      </c>
      <c r="J216" s="51"/>
      <c r="K216" s="51" t="str">
        <f t="shared" si="20"/>
        <v/>
      </c>
      <c r="L216" s="51"/>
      <c r="M216" s="51" t="str">
        <f t="shared" si="21"/>
        <v/>
      </c>
      <c r="N216" s="51"/>
      <c r="O216" s="51" t="str">
        <f t="shared" si="22"/>
        <v/>
      </c>
      <c r="P216" s="51"/>
      <c r="Q216" s="51" t="str">
        <f t="shared" si="23"/>
        <v/>
      </c>
      <c r="R216" s="54" t="str">
        <f t="shared" si="24"/>
        <v/>
      </c>
      <c r="S216" s="51"/>
    </row>
    <row r="217" spans="2:19" ht="37.5">
      <c r="B217" s="51" t="s">
        <v>257</v>
      </c>
      <c r="C217" s="51"/>
      <c r="D217" s="51"/>
      <c r="E217" s="51"/>
      <c r="F217" s="51"/>
      <c r="G217" s="51"/>
      <c r="H217" s="51"/>
      <c r="I217" s="51" t="str">
        <f t="shared" si="19"/>
        <v/>
      </c>
      <c r="J217" s="51"/>
      <c r="K217" s="51" t="str">
        <f t="shared" si="20"/>
        <v/>
      </c>
      <c r="L217" s="51"/>
      <c r="M217" s="51" t="str">
        <f t="shared" si="21"/>
        <v/>
      </c>
      <c r="N217" s="51"/>
      <c r="O217" s="51" t="str">
        <f t="shared" si="22"/>
        <v/>
      </c>
      <c r="P217" s="51"/>
      <c r="Q217" s="51" t="str">
        <f t="shared" si="23"/>
        <v/>
      </c>
      <c r="R217" s="54" t="str">
        <f t="shared" si="24"/>
        <v/>
      </c>
      <c r="S217" s="51"/>
    </row>
    <row r="218" spans="2:19" ht="37.5">
      <c r="B218" s="51" t="s">
        <v>258</v>
      </c>
      <c r="C218" s="51"/>
      <c r="D218" s="51"/>
      <c r="E218" s="51"/>
      <c r="F218" s="51"/>
      <c r="G218" s="51"/>
      <c r="H218" s="51"/>
      <c r="I218" s="51" t="str">
        <f t="shared" si="19"/>
        <v/>
      </c>
      <c r="J218" s="51"/>
      <c r="K218" s="51" t="str">
        <f t="shared" si="20"/>
        <v/>
      </c>
      <c r="L218" s="51"/>
      <c r="M218" s="51" t="str">
        <f t="shared" si="21"/>
        <v/>
      </c>
      <c r="N218" s="51"/>
      <c r="O218" s="51" t="str">
        <f t="shared" si="22"/>
        <v/>
      </c>
      <c r="P218" s="51"/>
      <c r="Q218" s="51" t="str">
        <f t="shared" si="23"/>
        <v/>
      </c>
      <c r="R218" s="54" t="str">
        <f t="shared" si="24"/>
        <v/>
      </c>
      <c r="S218" s="51"/>
    </row>
    <row r="219" spans="2:19" ht="37.5">
      <c r="B219" s="51" t="s">
        <v>259</v>
      </c>
      <c r="C219" s="51"/>
      <c r="D219" s="51"/>
      <c r="E219" s="51"/>
      <c r="F219" s="51"/>
      <c r="G219" s="51"/>
      <c r="H219" s="51"/>
      <c r="I219" s="51" t="str">
        <f t="shared" si="19"/>
        <v/>
      </c>
      <c r="J219" s="51"/>
      <c r="K219" s="51" t="str">
        <f t="shared" si="20"/>
        <v/>
      </c>
      <c r="L219" s="51"/>
      <c r="M219" s="51" t="str">
        <f t="shared" si="21"/>
        <v/>
      </c>
      <c r="N219" s="51"/>
      <c r="O219" s="51" t="str">
        <f t="shared" si="22"/>
        <v/>
      </c>
      <c r="P219" s="51"/>
      <c r="Q219" s="51" t="str">
        <f t="shared" si="23"/>
        <v/>
      </c>
      <c r="R219" s="54" t="str">
        <f t="shared" si="24"/>
        <v/>
      </c>
      <c r="S219" s="51"/>
    </row>
    <row r="220" spans="2:19" ht="37.5">
      <c r="B220" s="50" t="s">
        <v>260</v>
      </c>
      <c r="C220" s="51"/>
      <c r="D220" s="51"/>
      <c r="E220" s="51"/>
      <c r="F220" s="51"/>
      <c r="G220" s="51"/>
      <c r="H220" s="51"/>
      <c r="I220" s="51" t="str">
        <f t="shared" si="19"/>
        <v/>
      </c>
      <c r="J220" s="51"/>
      <c r="K220" s="51" t="str">
        <f t="shared" si="20"/>
        <v/>
      </c>
      <c r="L220" s="51"/>
      <c r="M220" s="51" t="str">
        <f t="shared" si="21"/>
        <v/>
      </c>
      <c r="N220" s="51"/>
      <c r="O220" s="51" t="str">
        <f t="shared" si="22"/>
        <v/>
      </c>
      <c r="P220" s="51"/>
      <c r="Q220" s="51" t="str">
        <f t="shared" si="23"/>
        <v/>
      </c>
      <c r="R220" s="54" t="str">
        <f t="shared" si="24"/>
        <v/>
      </c>
      <c r="S220" s="51"/>
    </row>
    <row r="221" spans="2:19" ht="37.5">
      <c r="B221" s="51" t="s">
        <v>261</v>
      </c>
      <c r="C221" s="51"/>
      <c r="D221" s="51"/>
      <c r="E221" s="51"/>
      <c r="F221" s="51"/>
      <c r="G221" s="51"/>
      <c r="H221" s="51"/>
      <c r="I221" s="51" t="str">
        <f t="shared" si="19"/>
        <v/>
      </c>
      <c r="J221" s="51"/>
      <c r="K221" s="51" t="str">
        <f t="shared" si="20"/>
        <v/>
      </c>
      <c r="L221" s="51"/>
      <c r="M221" s="51" t="str">
        <f t="shared" si="21"/>
        <v/>
      </c>
      <c r="N221" s="51"/>
      <c r="O221" s="51" t="str">
        <f t="shared" si="22"/>
        <v/>
      </c>
      <c r="P221" s="51"/>
      <c r="Q221" s="51" t="str">
        <f t="shared" si="23"/>
        <v/>
      </c>
      <c r="R221" s="54" t="str">
        <f t="shared" si="24"/>
        <v/>
      </c>
      <c r="S221" s="51"/>
    </row>
    <row r="222" spans="2:19" ht="37.5">
      <c r="B222" s="51" t="s">
        <v>262</v>
      </c>
      <c r="C222" s="51"/>
      <c r="D222" s="51"/>
      <c r="E222" s="51"/>
      <c r="F222" s="51"/>
      <c r="G222" s="51"/>
      <c r="H222" s="51"/>
      <c r="I222" s="51" t="str">
        <f t="shared" si="19"/>
        <v/>
      </c>
      <c r="J222" s="51"/>
      <c r="K222" s="51" t="str">
        <f t="shared" si="20"/>
        <v/>
      </c>
      <c r="L222" s="51"/>
      <c r="M222" s="51" t="str">
        <f t="shared" si="21"/>
        <v/>
      </c>
      <c r="N222" s="51"/>
      <c r="O222" s="51" t="str">
        <f t="shared" si="22"/>
        <v/>
      </c>
      <c r="P222" s="51"/>
      <c r="Q222" s="51" t="str">
        <f t="shared" si="23"/>
        <v/>
      </c>
      <c r="R222" s="54" t="str">
        <f t="shared" si="24"/>
        <v/>
      </c>
      <c r="S222" s="51"/>
    </row>
    <row r="223" spans="2:19" ht="37.5">
      <c r="B223" s="51" t="s">
        <v>263</v>
      </c>
      <c r="C223" s="51"/>
      <c r="D223" s="51"/>
      <c r="E223" s="51"/>
      <c r="F223" s="51"/>
      <c r="G223" s="51"/>
      <c r="H223" s="51"/>
      <c r="I223" s="51" t="str">
        <f t="shared" si="19"/>
        <v/>
      </c>
      <c r="J223" s="51"/>
      <c r="K223" s="51" t="str">
        <f t="shared" si="20"/>
        <v/>
      </c>
      <c r="L223" s="51"/>
      <c r="M223" s="51" t="str">
        <f t="shared" si="21"/>
        <v/>
      </c>
      <c r="N223" s="51"/>
      <c r="O223" s="51" t="str">
        <f t="shared" si="22"/>
        <v/>
      </c>
      <c r="P223" s="51"/>
      <c r="Q223" s="51" t="str">
        <f t="shared" si="23"/>
        <v/>
      </c>
      <c r="R223" s="54" t="str">
        <f t="shared" si="24"/>
        <v/>
      </c>
      <c r="S223" s="51"/>
    </row>
    <row r="224" spans="2:19" ht="37.5">
      <c r="B224" s="50" t="s">
        <v>264</v>
      </c>
      <c r="C224" s="51"/>
      <c r="D224" s="51"/>
      <c r="E224" s="51"/>
      <c r="F224" s="51"/>
      <c r="G224" s="51"/>
      <c r="H224" s="51"/>
      <c r="I224" s="51" t="str">
        <f t="shared" si="19"/>
        <v/>
      </c>
      <c r="J224" s="51"/>
      <c r="K224" s="51" t="str">
        <f t="shared" si="20"/>
        <v/>
      </c>
      <c r="L224" s="51"/>
      <c r="M224" s="51" t="str">
        <f t="shared" si="21"/>
        <v/>
      </c>
      <c r="N224" s="51"/>
      <c r="O224" s="51" t="str">
        <f t="shared" si="22"/>
        <v/>
      </c>
      <c r="P224" s="51"/>
      <c r="Q224" s="51" t="str">
        <f t="shared" si="23"/>
        <v/>
      </c>
      <c r="R224" s="54" t="str">
        <f t="shared" si="24"/>
        <v/>
      </c>
      <c r="S224" s="51"/>
    </row>
    <row r="225" spans="2:19" ht="37.5">
      <c r="B225" s="51" t="s">
        <v>265</v>
      </c>
      <c r="C225" s="51"/>
      <c r="D225" s="51"/>
      <c r="E225" s="51"/>
      <c r="F225" s="51"/>
      <c r="G225" s="51"/>
      <c r="H225" s="51"/>
      <c r="I225" s="51" t="str">
        <f t="shared" si="19"/>
        <v/>
      </c>
      <c r="J225" s="51"/>
      <c r="K225" s="51" t="str">
        <f t="shared" si="20"/>
        <v/>
      </c>
      <c r="L225" s="51"/>
      <c r="M225" s="51" t="str">
        <f t="shared" si="21"/>
        <v/>
      </c>
      <c r="N225" s="51"/>
      <c r="O225" s="51" t="str">
        <f t="shared" si="22"/>
        <v/>
      </c>
      <c r="P225" s="51"/>
      <c r="Q225" s="51" t="str">
        <f t="shared" si="23"/>
        <v/>
      </c>
      <c r="R225" s="54" t="str">
        <f t="shared" si="24"/>
        <v/>
      </c>
      <c r="S225" s="51"/>
    </row>
    <row r="226" spans="2:19" ht="37.5">
      <c r="B226" s="51" t="s">
        <v>266</v>
      </c>
      <c r="C226" s="51"/>
      <c r="D226" s="51"/>
      <c r="E226" s="51"/>
      <c r="F226" s="51"/>
      <c r="G226" s="51"/>
      <c r="H226" s="51"/>
      <c r="I226" s="51" t="str">
        <f t="shared" si="19"/>
        <v/>
      </c>
      <c r="J226" s="51"/>
      <c r="K226" s="51" t="str">
        <f t="shared" si="20"/>
        <v/>
      </c>
      <c r="L226" s="51"/>
      <c r="M226" s="51" t="str">
        <f t="shared" si="21"/>
        <v/>
      </c>
      <c r="N226" s="51"/>
      <c r="O226" s="51" t="str">
        <f t="shared" si="22"/>
        <v/>
      </c>
      <c r="P226" s="51"/>
      <c r="Q226" s="51" t="str">
        <f t="shared" si="23"/>
        <v/>
      </c>
      <c r="R226" s="54" t="str">
        <f t="shared" si="24"/>
        <v/>
      </c>
      <c r="S226" s="51"/>
    </row>
    <row r="227" spans="2:19" ht="37.5">
      <c r="B227" s="51" t="s">
        <v>267</v>
      </c>
      <c r="C227" s="51"/>
      <c r="D227" s="51"/>
      <c r="E227" s="51"/>
      <c r="F227" s="51"/>
      <c r="G227" s="51"/>
      <c r="H227" s="51"/>
      <c r="I227" s="51" t="str">
        <f t="shared" si="19"/>
        <v/>
      </c>
      <c r="J227" s="51"/>
      <c r="K227" s="51" t="str">
        <f t="shared" si="20"/>
        <v/>
      </c>
      <c r="L227" s="51"/>
      <c r="M227" s="51" t="str">
        <f t="shared" si="21"/>
        <v/>
      </c>
      <c r="N227" s="51"/>
      <c r="O227" s="51" t="str">
        <f t="shared" si="22"/>
        <v/>
      </c>
      <c r="P227" s="51"/>
      <c r="Q227" s="51" t="str">
        <f t="shared" si="23"/>
        <v/>
      </c>
      <c r="R227" s="54" t="str">
        <f t="shared" si="24"/>
        <v/>
      </c>
      <c r="S227" s="51"/>
    </row>
    <row r="228" spans="2:19" ht="37.5">
      <c r="B228" s="50" t="s">
        <v>268</v>
      </c>
      <c r="C228" s="51"/>
      <c r="D228" s="51"/>
      <c r="E228" s="51"/>
      <c r="F228" s="51"/>
      <c r="G228" s="51"/>
      <c r="H228" s="51"/>
      <c r="I228" s="51" t="str">
        <f t="shared" si="19"/>
        <v/>
      </c>
      <c r="J228" s="51"/>
      <c r="K228" s="51" t="str">
        <f t="shared" si="20"/>
        <v/>
      </c>
      <c r="L228" s="51"/>
      <c r="M228" s="51" t="str">
        <f t="shared" si="21"/>
        <v/>
      </c>
      <c r="N228" s="51"/>
      <c r="O228" s="51" t="str">
        <f t="shared" si="22"/>
        <v/>
      </c>
      <c r="P228" s="51"/>
      <c r="Q228" s="51" t="str">
        <f t="shared" si="23"/>
        <v/>
      </c>
      <c r="R228" s="54" t="str">
        <f t="shared" si="24"/>
        <v/>
      </c>
      <c r="S228" s="51"/>
    </row>
    <row r="229" spans="2:19" ht="37.5">
      <c r="B229" s="51" t="s">
        <v>269</v>
      </c>
      <c r="C229" s="51"/>
      <c r="D229" s="51"/>
      <c r="E229" s="51"/>
      <c r="F229" s="51"/>
      <c r="G229" s="51"/>
      <c r="H229" s="51"/>
      <c r="I229" s="51" t="str">
        <f t="shared" si="19"/>
        <v/>
      </c>
      <c r="J229" s="51"/>
      <c r="K229" s="51" t="str">
        <f t="shared" si="20"/>
        <v/>
      </c>
      <c r="L229" s="51"/>
      <c r="M229" s="51" t="str">
        <f t="shared" si="21"/>
        <v/>
      </c>
      <c r="N229" s="51"/>
      <c r="O229" s="51" t="str">
        <f t="shared" si="22"/>
        <v/>
      </c>
      <c r="P229" s="51"/>
      <c r="Q229" s="51" t="str">
        <f t="shared" si="23"/>
        <v/>
      </c>
      <c r="R229" s="54" t="str">
        <f t="shared" si="24"/>
        <v/>
      </c>
      <c r="S229" s="51"/>
    </row>
    <row r="230" spans="2:19" ht="37.5">
      <c r="B230" s="51" t="s">
        <v>270</v>
      </c>
      <c r="C230" s="51"/>
      <c r="D230" s="51"/>
      <c r="E230" s="51"/>
      <c r="F230" s="51"/>
      <c r="G230" s="51"/>
      <c r="H230" s="51"/>
      <c r="I230" s="51" t="str">
        <f t="shared" si="19"/>
        <v/>
      </c>
      <c r="J230" s="51"/>
      <c r="K230" s="51" t="str">
        <f t="shared" si="20"/>
        <v/>
      </c>
      <c r="L230" s="51"/>
      <c r="M230" s="51" t="str">
        <f t="shared" si="21"/>
        <v/>
      </c>
      <c r="N230" s="51"/>
      <c r="O230" s="51" t="str">
        <f t="shared" si="22"/>
        <v/>
      </c>
      <c r="P230" s="51"/>
      <c r="Q230" s="51" t="str">
        <f t="shared" si="23"/>
        <v/>
      </c>
      <c r="R230" s="54" t="str">
        <f t="shared" si="24"/>
        <v/>
      </c>
      <c r="S230" s="51"/>
    </row>
    <row r="231" spans="2:19" ht="37.5">
      <c r="B231" s="51" t="s">
        <v>271</v>
      </c>
      <c r="C231" s="51"/>
      <c r="D231" s="51"/>
      <c r="E231" s="51"/>
      <c r="F231" s="51"/>
      <c r="G231" s="51"/>
      <c r="H231" s="51"/>
      <c r="I231" s="51" t="str">
        <f t="shared" si="19"/>
        <v/>
      </c>
      <c r="J231" s="51"/>
      <c r="K231" s="51" t="str">
        <f t="shared" si="20"/>
        <v/>
      </c>
      <c r="L231" s="51"/>
      <c r="M231" s="51" t="str">
        <f t="shared" si="21"/>
        <v/>
      </c>
      <c r="N231" s="51"/>
      <c r="O231" s="51" t="str">
        <f t="shared" si="22"/>
        <v/>
      </c>
      <c r="P231" s="51"/>
      <c r="Q231" s="51" t="str">
        <f t="shared" si="23"/>
        <v/>
      </c>
      <c r="R231" s="54" t="str">
        <f t="shared" si="24"/>
        <v/>
      </c>
      <c r="S231" s="51"/>
    </row>
    <row r="232" spans="2:19" ht="37.5">
      <c r="B232" s="50" t="s">
        <v>272</v>
      </c>
      <c r="C232" s="51"/>
      <c r="D232" s="51"/>
      <c r="E232" s="51"/>
      <c r="F232" s="51"/>
      <c r="G232" s="51"/>
      <c r="H232" s="51"/>
      <c r="I232" s="51" t="str">
        <f t="shared" si="19"/>
        <v/>
      </c>
      <c r="J232" s="51"/>
      <c r="K232" s="51" t="str">
        <f t="shared" si="20"/>
        <v/>
      </c>
      <c r="L232" s="51"/>
      <c r="M232" s="51" t="str">
        <f t="shared" si="21"/>
        <v/>
      </c>
      <c r="N232" s="51"/>
      <c r="O232" s="51" t="str">
        <f t="shared" si="22"/>
        <v/>
      </c>
      <c r="P232" s="51"/>
      <c r="Q232" s="51" t="str">
        <f t="shared" si="23"/>
        <v/>
      </c>
      <c r="R232" s="54" t="str">
        <f t="shared" si="24"/>
        <v/>
      </c>
      <c r="S232" s="51"/>
    </row>
    <row r="233" spans="2:19" ht="37.5">
      <c r="B233" s="51" t="s">
        <v>273</v>
      </c>
      <c r="C233" s="51"/>
      <c r="D233" s="51"/>
      <c r="E233" s="51"/>
      <c r="F233" s="51"/>
      <c r="G233" s="51"/>
      <c r="H233" s="51"/>
      <c r="I233" s="51" t="str">
        <f t="shared" si="19"/>
        <v/>
      </c>
      <c r="J233" s="51"/>
      <c r="K233" s="51" t="str">
        <f t="shared" si="20"/>
        <v/>
      </c>
      <c r="L233" s="51"/>
      <c r="M233" s="51" t="str">
        <f t="shared" si="21"/>
        <v/>
      </c>
      <c r="N233" s="51"/>
      <c r="O233" s="51" t="str">
        <f t="shared" si="22"/>
        <v/>
      </c>
      <c r="P233" s="51"/>
      <c r="Q233" s="51" t="str">
        <f t="shared" si="23"/>
        <v/>
      </c>
      <c r="R233" s="54" t="str">
        <f t="shared" si="24"/>
        <v/>
      </c>
      <c r="S233" s="51"/>
    </row>
    <row r="234" spans="2:19" ht="37.5">
      <c r="B234" s="51" t="s">
        <v>274</v>
      </c>
      <c r="C234" s="51"/>
      <c r="D234" s="51"/>
      <c r="E234" s="51"/>
      <c r="F234" s="51"/>
      <c r="G234" s="51"/>
      <c r="H234" s="51"/>
      <c r="I234" s="51" t="str">
        <f t="shared" si="19"/>
        <v/>
      </c>
      <c r="J234" s="51"/>
      <c r="K234" s="51" t="str">
        <f t="shared" si="20"/>
        <v/>
      </c>
      <c r="L234" s="51"/>
      <c r="M234" s="51" t="str">
        <f t="shared" si="21"/>
        <v/>
      </c>
      <c r="N234" s="51"/>
      <c r="O234" s="51" t="str">
        <f t="shared" si="22"/>
        <v/>
      </c>
      <c r="P234" s="51"/>
      <c r="Q234" s="51" t="str">
        <f t="shared" si="23"/>
        <v/>
      </c>
      <c r="R234" s="54" t="str">
        <f t="shared" si="24"/>
        <v/>
      </c>
      <c r="S234" s="51"/>
    </row>
    <row r="235" spans="2:19" ht="37.5">
      <c r="B235" s="51" t="s">
        <v>275</v>
      </c>
      <c r="C235" s="51"/>
      <c r="D235" s="51"/>
      <c r="E235" s="51"/>
      <c r="F235" s="51"/>
      <c r="G235" s="51"/>
      <c r="H235" s="51"/>
      <c r="I235" s="51" t="str">
        <f t="shared" si="19"/>
        <v/>
      </c>
      <c r="J235" s="51"/>
      <c r="K235" s="51" t="str">
        <f t="shared" si="20"/>
        <v/>
      </c>
      <c r="L235" s="51"/>
      <c r="M235" s="51" t="str">
        <f t="shared" si="21"/>
        <v/>
      </c>
      <c r="N235" s="51"/>
      <c r="O235" s="51" t="str">
        <f t="shared" si="22"/>
        <v/>
      </c>
      <c r="P235" s="51"/>
      <c r="Q235" s="51" t="str">
        <f t="shared" si="23"/>
        <v/>
      </c>
      <c r="R235" s="54" t="str">
        <f t="shared" si="24"/>
        <v/>
      </c>
      <c r="S235" s="51"/>
    </row>
    <row r="236" spans="2:19" ht="37.5">
      <c r="B236" s="50" t="s">
        <v>276</v>
      </c>
      <c r="C236" s="51"/>
      <c r="D236" s="51"/>
      <c r="E236" s="51"/>
      <c r="F236" s="51"/>
      <c r="G236" s="51"/>
      <c r="H236" s="51"/>
      <c r="I236" s="51" t="str">
        <f t="shared" si="19"/>
        <v/>
      </c>
      <c r="J236" s="51"/>
      <c r="K236" s="51" t="str">
        <f t="shared" si="20"/>
        <v/>
      </c>
      <c r="L236" s="51"/>
      <c r="M236" s="51" t="str">
        <f t="shared" si="21"/>
        <v/>
      </c>
      <c r="N236" s="51"/>
      <c r="O236" s="51" t="str">
        <f t="shared" si="22"/>
        <v/>
      </c>
      <c r="P236" s="51"/>
      <c r="Q236" s="51" t="str">
        <f t="shared" si="23"/>
        <v/>
      </c>
      <c r="R236" s="54" t="str">
        <f t="shared" si="24"/>
        <v/>
      </c>
      <c r="S236" s="51"/>
    </row>
    <row r="237" spans="2:19" ht="37.5">
      <c r="B237" s="51" t="s">
        <v>277</v>
      </c>
      <c r="C237" s="51"/>
      <c r="D237" s="51"/>
      <c r="E237" s="51"/>
      <c r="F237" s="51"/>
      <c r="G237" s="51"/>
      <c r="H237" s="51"/>
      <c r="I237" s="51" t="str">
        <f t="shared" si="19"/>
        <v/>
      </c>
      <c r="J237" s="51"/>
      <c r="K237" s="51" t="str">
        <f t="shared" si="20"/>
        <v/>
      </c>
      <c r="L237" s="51"/>
      <c r="M237" s="51" t="str">
        <f t="shared" si="21"/>
        <v/>
      </c>
      <c r="N237" s="51"/>
      <c r="O237" s="51" t="str">
        <f t="shared" si="22"/>
        <v/>
      </c>
      <c r="P237" s="51"/>
      <c r="Q237" s="51" t="str">
        <f t="shared" si="23"/>
        <v/>
      </c>
      <c r="R237" s="54" t="str">
        <f t="shared" si="24"/>
        <v/>
      </c>
      <c r="S237" s="51"/>
    </row>
    <row r="238" spans="2:19" ht="37.5">
      <c r="B238" s="51" t="s">
        <v>278</v>
      </c>
      <c r="C238" s="51"/>
      <c r="D238" s="51"/>
      <c r="E238" s="51"/>
      <c r="F238" s="51"/>
      <c r="G238" s="51"/>
      <c r="H238" s="51"/>
      <c r="I238" s="51" t="str">
        <f t="shared" si="19"/>
        <v/>
      </c>
      <c r="J238" s="51"/>
      <c r="K238" s="51" t="str">
        <f t="shared" si="20"/>
        <v/>
      </c>
      <c r="L238" s="51"/>
      <c r="M238" s="51" t="str">
        <f t="shared" si="21"/>
        <v/>
      </c>
      <c r="N238" s="51"/>
      <c r="O238" s="51" t="str">
        <f t="shared" si="22"/>
        <v/>
      </c>
      <c r="P238" s="51"/>
      <c r="Q238" s="51" t="str">
        <f t="shared" si="23"/>
        <v/>
      </c>
      <c r="R238" s="54" t="str">
        <f t="shared" si="24"/>
        <v/>
      </c>
      <c r="S238" s="51"/>
    </row>
    <row r="239" spans="2:19" ht="37.5">
      <c r="B239" s="51" t="s">
        <v>279</v>
      </c>
      <c r="C239" s="51"/>
      <c r="D239" s="51"/>
      <c r="E239" s="51"/>
      <c r="F239" s="51"/>
      <c r="G239" s="51"/>
      <c r="H239" s="51"/>
      <c r="I239" s="51" t="str">
        <f t="shared" si="19"/>
        <v/>
      </c>
      <c r="J239" s="51"/>
      <c r="K239" s="51" t="str">
        <f t="shared" si="20"/>
        <v/>
      </c>
      <c r="L239" s="51"/>
      <c r="M239" s="51" t="str">
        <f t="shared" si="21"/>
        <v/>
      </c>
      <c r="N239" s="51"/>
      <c r="O239" s="51" t="str">
        <f t="shared" si="22"/>
        <v/>
      </c>
      <c r="P239" s="51"/>
      <c r="Q239" s="51" t="str">
        <f t="shared" si="23"/>
        <v/>
      </c>
      <c r="R239" s="54" t="str">
        <f t="shared" si="24"/>
        <v/>
      </c>
      <c r="S239" s="51"/>
    </row>
    <row r="240" spans="2:19" ht="37.5">
      <c r="B240" s="50" t="s">
        <v>280</v>
      </c>
      <c r="C240" s="51"/>
      <c r="D240" s="51"/>
      <c r="E240" s="51"/>
      <c r="F240" s="51"/>
      <c r="G240" s="51"/>
      <c r="H240" s="51"/>
      <c r="I240" s="51" t="str">
        <f t="shared" si="19"/>
        <v/>
      </c>
      <c r="J240" s="51"/>
      <c r="K240" s="51" t="str">
        <f t="shared" si="20"/>
        <v/>
      </c>
      <c r="L240" s="51"/>
      <c r="M240" s="51" t="str">
        <f t="shared" si="21"/>
        <v/>
      </c>
      <c r="N240" s="51"/>
      <c r="O240" s="51" t="str">
        <f t="shared" si="22"/>
        <v/>
      </c>
      <c r="P240" s="51"/>
      <c r="Q240" s="51" t="str">
        <f t="shared" si="23"/>
        <v/>
      </c>
      <c r="R240" s="54" t="str">
        <f t="shared" si="24"/>
        <v/>
      </c>
      <c r="S240" s="51"/>
    </row>
    <row r="241" spans="2:19" ht="37.5">
      <c r="B241" s="51" t="s">
        <v>281</v>
      </c>
      <c r="C241" s="51"/>
      <c r="D241" s="51"/>
      <c r="E241" s="51"/>
      <c r="F241" s="51"/>
      <c r="G241" s="51"/>
      <c r="H241" s="51"/>
      <c r="I241" s="51" t="str">
        <f t="shared" si="19"/>
        <v/>
      </c>
      <c r="J241" s="51"/>
      <c r="K241" s="51" t="str">
        <f t="shared" si="20"/>
        <v/>
      </c>
      <c r="L241" s="51"/>
      <c r="M241" s="51" t="str">
        <f t="shared" si="21"/>
        <v/>
      </c>
      <c r="N241" s="51"/>
      <c r="O241" s="51" t="str">
        <f t="shared" si="22"/>
        <v/>
      </c>
      <c r="P241" s="51"/>
      <c r="Q241" s="51" t="str">
        <f t="shared" si="23"/>
        <v/>
      </c>
      <c r="R241" s="54" t="str">
        <f t="shared" si="24"/>
        <v/>
      </c>
      <c r="S241" s="51"/>
    </row>
    <row r="242" spans="2:19" ht="37.5">
      <c r="B242" s="51" t="s">
        <v>282</v>
      </c>
      <c r="C242" s="51"/>
      <c r="D242" s="51"/>
      <c r="E242" s="51"/>
      <c r="F242" s="51"/>
      <c r="G242" s="51"/>
      <c r="H242" s="51"/>
      <c r="I242" s="51" t="str">
        <f t="shared" si="19"/>
        <v/>
      </c>
      <c r="J242" s="51"/>
      <c r="K242" s="51" t="str">
        <f t="shared" si="20"/>
        <v/>
      </c>
      <c r="L242" s="51"/>
      <c r="M242" s="51" t="str">
        <f t="shared" si="21"/>
        <v/>
      </c>
      <c r="N242" s="51"/>
      <c r="O242" s="51" t="str">
        <f t="shared" si="22"/>
        <v/>
      </c>
      <c r="P242" s="51"/>
      <c r="Q242" s="51" t="str">
        <f t="shared" si="23"/>
        <v/>
      </c>
      <c r="R242" s="54" t="str">
        <f t="shared" si="24"/>
        <v/>
      </c>
      <c r="S242" s="51"/>
    </row>
    <row r="243" spans="2:19" ht="37.5">
      <c r="B243" s="51" t="s">
        <v>283</v>
      </c>
      <c r="C243" s="51"/>
      <c r="D243" s="51"/>
      <c r="E243" s="51"/>
      <c r="F243" s="51"/>
      <c r="G243" s="51"/>
      <c r="H243" s="51"/>
      <c r="I243" s="51" t="str">
        <f t="shared" si="19"/>
        <v/>
      </c>
      <c r="J243" s="51"/>
      <c r="K243" s="51" t="str">
        <f t="shared" si="20"/>
        <v/>
      </c>
      <c r="L243" s="51"/>
      <c r="M243" s="51" t="str">
        <f t="shared" si="21"/>
        <v/>
      </c>
      <c r="N243" s="51"/>
      <c r="O243" s="51" t="str">
        <f t="shared" si="22"/>
        <v/>
      </c>
      <c r="P243" s="51"/>
      <c r="Q243" s="51" t="str">
        <f t="shared" si="23"/>
        <v/>
      </c>
      <c r="R243" s="54" t="str">
        <f t="shared" si="24"/>
        <v/>
      </c>
      <c r="S243" s="51"/>
    </row>
    <row r="244" spans="2:19" ht="37.5">
      <c r="B244" s="50" t="s">
        <v>284</v>
      </c>
      <c r="C244" s="51"/>
      <c r="D244" s="51"/>
      <c r="E244" s="51"/>
      <c r="F244" s="51"/>
      <c r="G244" s="51"/>
      <c r="H244" s="51"/>
      <c r="I244" s="51" t="str">
        <f t="shared" si="19"/>
        <v/>
      </c>
      <c r="J244" s="51"/>
      <c r="K244" s="51" t="str">
        <f t="shared" si="20"/>
        <v/>
      </c>
      <c r="L244" s="51"/>
      <c r="M244" s="51" t="str">
        <f t="shared" si="21"/>
        <v/>
      </c>
      <c r="N244" s="51"/>
      <c r="O244" s="51" t="str">
        <f t="shared" si="22"/>
        <v/>
      </c>
      <c r="P244" s="51"/>
      <c r="Q244" s="51" t="str">
        <f t="shared" si="23"/>
        <v/>
      </c>
      <c r="R244" s="54" t="str">
        <f t="shared" si="24"/>
        <v/>
      </c>
      <c r="S244" s="51"/>
    </row>
    <row r="245" spans="2:19" ht="37.5">
      <c r="B245" s="51" t="s">
        <v>285</v>
      </c>
      <c r="C245" s="51"/>
      <c r="D245" s="51"/>
      <c r="E245" s="51"/>
      <c r="F245" s="51"/>
      <c r="G245" s="51"/>
      <c r="H245" s="51"/>
      <c r="I245" s="51" t="str">
        <f t="shared" si="19"/>
        <v/>
      </c>
      <c r="J245" s="51"/>
      <c r="K245" s="51" t="str">
        <f t="shared" si="20"/>
        <v/>
      </c>
      <c r="L245" s="51"/>
      <c r="M245" s="51" t="str">
        <f t="shared" si="21"/>
        <v/>
      </c>
      <c r="N245" s="51"/>
      <c r="O245" s="51" t="str">
        <f t="shared" si="22"/>
        <v/>
      </c>
      <c r="P245" s="51"/>
      <c r="Q245" s="51" t="str">
        <f t="shared" si="23"/>
        <v/>
      </c>
      <c r="R245" s="54" t="str">
        <f t="shared" si="24"/>
        <v/>
      </c>
      <c r="S245" s="51"/>
    </row>
    <row r="246" spans="2:19" ht="37.5">
      <c r="B246" s="51" t="s">
        <v>286</v>
      </c>
      <c r="C246" s="51"/>
      <c r="D246" s="51"/>
      <c r="E246" s="51"/>
      <c r="F246" s="51"/>
      <c r="G246" s="51"/>
      <c r="H246" s="51"/>
      <c r="I246" s="51" t="str">
        <f t="shared" si="19"/>
        <v/>
      </c>
      <c r="J246" s="51"/>
      <c r="K246" s="51" t="str">
        <f t="shared" si="20"/>
        <v/>
      </c>
      <c r="L246" s="51"/>
      <c r="M246" s="51" t="str">
        <f t="shared" si="21"/>
        <v/>
      </c>
      <c r="N246" s="51"/>
      <c r="O246" s="51" t="str">
        <f t="shared" si="22"/>
        <v/>
      </c>
      <c r="P246" s="51"/>
      <c r="Q246" s="51" t="str">
        <f t="shared" si="23"/>
        <v/>
      </c>
      <c r="R246" s="54" t="str">
        <f t="shared" si="24"/>
        <v/>
      </c>
      <c r="S246" s="51"/>
    </row>
    <row r="247" spans="2:19" ht="37.5">
      <c r="B247" s="51" t="s">
        <v>287</v>
      </c>
      <c r="C247" s="51"/>
      <c r="D247" s="51"/>
      <c r="E247" s="51"/>
      <c r="F247" s="51"/>
      <c r="G247" s="51"/>
      <c r="H247" s="51"/>
      <c r="I247" s="51" t="str">
        <f t="shared" si="19"/>
        <v/>
      </c>
      <c r="J247" s="51"/>
      <c r="K247" s="51" t="str">
        <f t="shared" si="20"/>
        <v/>
      </c>
      <c r="L247" s="51"/>
      <c r="M247" s="51" t="str">
        <f t="shared" si="21"/>
        <v/>
      </c>
      <c r="N247" s="51"/>
      <c r="O247" s="51" t="str">
        <f t="shared" si="22"/>
        <v/>
      </c>
      <c r="P247" s="51"/>
      <c r="Q247" s="51" t="str">
        <f t="shared" si="23"/>
        <v/>
      </c>
      <c r="R247" s="54" t="str">
        <f t="shared" si="24"/>
        <v/>
      </c>
      <c r="S247" s="51"/>
    </row>
    <row r="248" spans="2:19" ht="37.5">
      <c r="B248" s="50" t="s">
        <v>288</v>
      </c>
      <c r="C248" s="51"/>
      <c r="D248" s="51"/>
      <c r="E248" s="51"/>
      <c r="F248" s="51"/>
      <c r="G248" s="51"/>
      <c r="H248" s="51"/>
      <c r="I248" s="51" t="str">
        <f t="shared" si="19"/>
        <v/>
      </c>
      <c r="J248" s="51"/>
      <c r="K248" s="51" t="str">
        <f t="shared" si="20"/>
        <v/>
      </c>
      <c r="L248" s="51"/>
      <c r="M248" s="51" t="str">
        <f t="shared" si="21"/>
        <v/>
      </c>
      <c r="N248" s="51"/>
      <c r="O248" s="51" t="str">
        <f t="shared" si="22"/>
        <v/>
      </c>
      <c r="P248" s="51"/>
      <c r="Q248" s="51" t="str">
        <f t="shared" si="23"/>
        <v/>
      </c>
      <c r="R248" s="54" t="str">
        <f t="shared" si="24"/>
        <v/>
      </c>
      <c r="S248" s="51"/>
    </row>
    <row r="249" ht="15">
      <c r="O249" s="19" t="str">
        <f aca="true" t="shared" si="25" ref="O249:O255">IF(N249="Non responsive",1,IF(N249="Moderately flexible",3,IF(N249="Adaptive",5,"")))</f>
        <v/>
      </c>
    </row>
    <row r="250" ht="15">
      <c r="O250" s="19" t="str">
        <f t="shared" si="25"/>
        <v/>
      </c>
    </row>
    <row r="251" ht="15">
      <c r="O251" s="19" t="str">
        <f t="shared" si="25"/>
        <v/>
      </c>
    </row>
    <row r="252" ht="15">
      <c r="O252" s="19" t="str">
        <f t="shared" si="25"/>
        <v/>
      </c>
    </row>
    <row r="253" ht="15">
      <c r="O253" s="19" t="str">
        <f t="shared" si="25"/>
        <v/>
      </c>
    </row>
    <row r="254" ht="15">
      <c r="O254" s="19" t="str">
        <f t="shared" si="25"/>
        <v/>
      </c>
    </row>
    <row r="255" ht="15">
      <c r="O255" s="19" t="str">
        <f t="shared" si="25"/>
        <v/>
      </c>
    </row>
  </sheetData>
  <sheetProtection selectLockedCells="1"/>
  <mergeCells count="5">
    <mergeCell ref="S13:S15"/>
    <mergeCell ref="B13:B15"/>
    <mergeCell ref="H13:R13"/>
    <mergeCell ref="C13:G14"/>
    <mergeCell ref="B5:S9"/>
  </mergeCells>
  <conditionalFormatting sqref="D16:G32">
    <cfRule type="containsText" priority="1" dxfId="3" operator="containsText" text="Low">
      <formula>NOT(ISERROR(SEARCH("Low",D16)))</formula>
    </cfRule>
    <cfRule type="containsText" priority="2" dxfId="2" operator="containsText" text="Moderate">
      <formula>NOT(ISERROR(SEARCH("Moderate",D16)))</formula>
    </cfRule>
    <cfRule type="containsText" priority="3" dxfId="1" operator="containsText" text="High">
      <formula>NOT(ISERROR(SEARCH("High",D16)))</formula>
    </cfRule>
    <cfRule type="containsText" priority="4" dxfId="0" operator="containsText" text="Extreme">
      <formula>NOT(ISERROR(SEARCH("Extreme",D16)))</formula>
    </cfRule>
  </conditionalFormatting>
  <dataValidations count="5">
    <dataValidation type="list" allowBlank="1" showInputMessage="1" showErrorMessage="1" sqref="H16:H1048576">
      <formula1>"Low, Medium, High"</formula1>
    </dataValidation>
    <dataValidation type="list" allowBlank="1" showInputMessage="1" showErrorMessage="1" sqref="N16:N248">
      <formula1>"Leader, Collaborator, Influencer"</formula1>
    </dataValidation>
    <dataValidation type="list" allowBlank="1" showInputMessage="1" showErrorMessage="1" sqref="L16:L248">
      <formula1>"Popular, Indifferent, Controversial"</formula1>
    </dataValidation>
    <dataValidation type="list" allowBlank="1" showInputMessage="1" showErrorMessage="1" sqref="J16:J248">
      <formula1>"Supportive, Neutral, Unsupportive"</formula1>
    </dataValidation>
    <dataValidation type="list" allowBlank="1" showInputMessage="1" showErrorMessage="1" sqref="P16:P248">
      <formula1>"Potential positive effects, Neutral, Potential negative effects"</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Hyder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klaz0539</dc:creator>
  <cp:keywords/>
  <dc:description/>
  <cp:lastModifiedBy>Amber Sturges</cp:lastModifiedBy>
  <dcterms:created xsi:type="dcterms:W3CDTF">2011-09-22T06:24:52Z</dcterms:created>
  <dcterms:modified xsi:type="dcterms:W3CDTF">2014-07-01T01:56:19Z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0x0101006A437B3E07B36E4E94CC37C78CF9E90C002D64909C4D61BF4283C6580AEF91D121</vt:lpwstr>
  </property>
</Properties>
</file>